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D:\FINOTDEL\ЦІЛЬОВІ ПРОГРАМИ\МІСЦЕВІ ПРОГРАМИ\Програма розвитку ЖКГ\ПРОГРАМА ЖКГ на 2025-2027рр\рішення від 04.11.2025 № 8  Програма ЖКГ — зміни дод 1,2,5\"/>
    </mc:Choice>
  </mc:AlternateContent>
  <xr:revisionPtr revIDLastSave="0" documentId="13_ncr:1_{14E5C6B0-8E33-406E-A097-41D1C8CB9E65}" xr6:coauthVersionLast="46" xr6:coauthVersionMax="46" xr10:uidLastSave="{00000000-0000-0000-0000-000000000000}"/>
  <bookViews>
    <workbookView xWindow="-120" yWindow="-120" windowWidth="29040" windowHeight="15840" activeTab="4" xr2:uid="{00000000-000D-0000-FFFF-FFFF00000000}"/>
  </bookViews>
  <sheets>
    <sheet name="додаток 1" sheetId="3" r:id="rId1"/>
    <sheet name="додаток 2" sheetId="1" r:id="rId2"/>
    <sheet name="додаток 3 будівництво" sheetId="2" r:id="rId3"/>
    <sheet name=" додаток 4 реконстр" sheetId="4" r:id="rId4"/>
    <sheet name=" додаток 5 капремонт" sheetId="5" r:id="rId5"/>
  </sheets>
  <definedNames>
    <definedName name="_Hlk90471247" localSheetId="3">' додаток 4 реконстр'!$A$7</definedName>
    <definedName name="_Hlk90471247" localSheetId="4">' додаток 5 капремонт'!$A$7</definedName>
    <definedName name="_Hlk90471247" localSheetId="1">'додаток 2'!$A$7</definedName>
    <definedName name="_Hlk90471247" localSheetId="2">'додаток 3 будівництво'!$A$7</definedName>
    <definedName name="_xlnm.Print_Titles" localSheetId="3">' додаток 4 реконстр'!$9:$12</definedName>
    <definedName name="_xlnm.Print_Titles" localSheetId="1">'додаток 2'!$9:$12</definedName>
    <definedName name="_xlnm.Print_Titles" localSheetId="2">'додаток 3 будівництво'!$9:$12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5" l="1"/>
  <c r="G26" i="5"/>
  <c r="F26" i="5"/>
  <c r="C22" i="1"/>
  <c r="C40" i="1" s="1"/>
  <c r="C13" i="1"/>
  <c r="E33" i="2"/>
  <c r="F33" i="2"/>
  <c r="E28" i="5"/>
  <c r="F29" i="4"/>
  <c r="G29" i="4"/>
  <c r="G31" i="4"/>
  <c r="F31" i="4"/>
  <c r="E31" i="4"/>
  <c r="E29" i="4"/>
  <c r="G15" i="4"/>
  <c r="F15" i="4"/>
  <c r="E15" i="4"/>
  <c r="D22" i="1"/>
  <c r="D40" i="1" s="1"/>
  <c r="E22" i="1"/>
  <c r="E40" i="1" s="1"/>
  <c r="F27" i="2"/>
  <c r="F26" i="2"/>
  <c r="F25" i="2"/>
  <c r="F24" i="2"/>
  <c r="F23" i="2"/>
  <c r="G16" i="2"/>
  <c r="E16" i="2"/>
  <c r="F13" i="2"/>
  <c r="G13" i="2"/>
  <c r="E13" i="2"/>
  <c r="E31" i="2" l="1"/>
  <c r="F16" i="2"/>
  <c r="E12" i="3" l="1"/>
  <c r="E13" i="3"/>
  <c r="D13" i="1"/>
  <c r="E13" i="1"/>
  <c r="G33" i="2" l="1"/>
  <c r="F27" i="5"/>
  <c r="G27" i="5"/>
  <c r="E27" i="5"/>
  <c r="E30" i="4" l="1"/>
  <c r="F30" i="4"/>
  <c r="G30" i="4"/>
  <c r="G31" i="2"/>
  <c r="G32" i="2" s="1"/>
  <c r="F31" i="2" l="1"/>
  <c r="F32" i="2" l="1"/>
  <c r="C11" i="3"/>
  <c r="B11" i="3"/>
  <c r="E32" i="2" l="1"/>
  <c r="D11" i="3"/>
  <c r="E11" i="3" s="1"/>
</calcChain>
</file>

<file path=xl/sharedStrings.xml><?xml version="1.0" encoding="utf-8"?>
<sst xmlns="http://schemas.openxmlformats.org/spreadsheetml/2006/main" count="252" uniqueCount="132">
  <si>
    <t>№</t>
  </si>
  <si>
    <t>Найменування завдання/заходу</t>
  </si>
  <si>
    <t>1.</t>
  </si>
  <si>
    <t>Придбання предметів, матеріалів, обладнання та інвентарю</t>
  </si>
  <si>
    <t>Придбання придорожніх знаків та вуличних інформаційних стендів (з установкою)</t>
  </si>
  <si>
    <t>Придбання вуличних лавок (з установкою)</t>
  </si>
  <si>
    <t>Придбання урн для сміття (з установкою)</t>
  </si>
  <si>
    <t>Придбання кришок оглядових колодязів (з установкою)</t>
  </si>
  <si>
    <t>Придбання та виготовлення адресних табличок для маркування будівель комунальної форми власності (з установкою )</t>
  </si>
  <si>
    <t>Придбання спеціалізованої техніки, мотокос</t>
  </si>
  <si>
    <t>Придбання евроконтейнерів для збору твердих побутових відходів</t>
  </si>
  <si>
    <t>Оплата послуг (крім комунальних):</t>
  </si>
  <si>
    <t>Оплата послуг з обрізування, підрізання дерев та живих огорож на території громади</t>
  </si>
  <si>
    <t>Оплата послуг з прибирання стихійних сміттєзвалищ та вивезення безпечних відходів (у т.ч. навантаження, подрібнення та вивіз опалого листя та гілля)</t>
  </si>
  <si>
    <t>Оплата послуг прибирання снігу та посипання території громади протиожеледними засобами</t>
  </si>
  <si>
    <t>Оплата послуг з покосу трави на територіях об`єктів бюджетної сфери, соціально-культурного призначення, прилеглих територіях житлового фонду, в зонах відпочинку, парках, скверах та інших місцях масового перебування людей</t>
  </si>
  <si>
    <t>Оплата послуг з ремонту та технічного обслуговування електрообладнання та електричних мереж, з веденням технічної документації на об’єктах Замовника</t>
  </si>
  <si>
    <t>Оплата послуг з приєднання до електричних мереж</t>
  </si>
  <si>
    <t>Оплата послуг з прибирання та підмітання вулиць</t>
  </si>
  <si>
    <t>Оплата послуг щодо проведення незалежної оцінки майна комунальної форми власності</t>
  </si>
  <si>
    <t>Всього</t>
  </si>
  <si>
    <t>1.1</t>
  </si>
  <si>
    <t>1.2</t>
  </si>
  <si>
    <t>1.3</t>
  </si>
  <si>
    <t>1.4</t>
  </si>
  <si>
    <t>1.5</t>
  </si>
  <si>
    <t>1.6</t>
  </si>
  <si>
    <t>1.7</t>
  </si>
  <si>
    <t>1.8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</si>
  <si>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</si>
  <si>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</si>
  <si>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</si>
  <si>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</si>
  <si>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</si>
  <si>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</si>
  <si>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</si>
  <si>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</si>
  <si>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</si>
  <si>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</si>
  <si>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</si>
  <si>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</si>
  <si>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</si>
  <si>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</si>
  <si>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</si>
  <si>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Олена ПРАВДЮК</t>
  </si>
  <si>
    <t>Додаток 2</t>
  </si>
  <si>
    <t>Перелік завдань і заходів</t>
  </si>
  <si>
    <t>Додаток 1</t>
  </si>
  <si>
    <t xml:space="preserve">Прогнозні обсяги та джерела фінансування </t>
  </si>
  <si>
    <t>тис. грн</t>
  </si>
  <si>
    <t>Обсяг коштів, які пропонується залучити на виконання заходів Програми</t>
  </si>
  <si>
    <t>Усього витрат на виконання заходів Програми</t>
  </si>
  <si>
    <t>Усього, у тому числі:</t>
  </si>
  <si>
    <t>кошти місцевого бюджету</t>
  </si>
  <si>
    <t>кошти інших джерел</t>
  </si>
  <si>
    <t>Додаток 3</t>
  </si>
  <si>
    <t>Перелік завдань і заходів (нове будівництво)</t>
  </si>
  <si>
    <t>Капітальне будівництво (придбання) житла</t>
  </si>
  <si>
    <t>Капітальне будівництво (придбання) інших об’єктів</t>
  </si>
  <si>
    <t>Нове будівництво дитячого будинку сімейного типу (житлового будинку) за адресою: вулиця Фестивальна селища Відрадне Запорізького району Запорізької області. Коригування</t>
  </si>
  <si>
    <t>Джерела фінансування</t>
  </si>
  <si>
    <t>Місцевий бюджет</t>
  </si>
  <si>
    <t>Інші джерела</t>
  </si>
  <si>
    <t>Нове будівництво Центру безпеки громадян по вул. Молодіжна села Петропіль Запорізького району Запорізької області</t>
  </si>
  <si>
    <t>ВСЬОГО, у тому числі:</t>
  </si>
  <si>
    <t>Додаток 4</t>
  </si>
  <si>
    <t>Перелік завдань і заходів (реконструкція)</t>
  </si>
  <si>
    <t>Реконструкція та реставрація інших об'єктів</t>
  </si>
  <si>
    <t>Реконструкція водопровідних мереж з підключенням абонентів с.Лукашеве Запорізького району Запорізької області</t>
  </si>
  <si>
    <t>Реконструкція (термомодернізація) будівлі Петропільського ліцею Широківської сільської ради Запорізького району Запорізької області за адресою: Запорізька область, Запорізький район, село Петропіль, вул.Молодіжна, 1</t>
  </si>
  <si>
    <t>Реконструкція дороги за адресою: вул. Будівельників село Володимирівське Запорізького району Запорізької області</t>
  </si>
  <si>
    <t>Перелік завдань і заходів (капітальний ремонт)</t>
  </si>
  <si>
    <t>Капітальний ремонт інших об'єктів</t>
  </si>
  <si>
    <t>Капітальний ремонт дороги за адресою: Запорізька область, Запорізький район, селище Сонячне, вулиця Садова. Коригування</t>
  </si>
  <si>
    <t>Капітальний ремонт приміщення спортивного залу Петропільського ліцею Широківської сільської ради Запорізького району Запорізької області за адресою: Запорізька область, Запорізький район, село Петропіль, вул. Молодіжна, 1</t>
  </si>
  <si>
    <t>Капітальний ремонт найпростішого укриття (підвального приміщення) у будівлі Лукашівської гімназії «Мрія» Широківскьої сільської ради за адресою: Запорізька область, Запорізький район, село Лукашеве, вул. Моложіжна, 1В</t>
  </si>
  <si>
    <t>Капітальний ремонт дорожнього покриття по вул. Лазурна селища Сонячне Запорізького району Запорізької області</t>
  </si>
  <si>
    <t>Додаток 5</t>
  </si>
  <si>
    <t>Будівництво зовнішніх мереж водовідведення багатоквартирного житлового будинку №3 по вул. Набережній в селищі Відрадне Запорізького району Запорізької області</t>
  </si>
  <si>
    <t>Будівництво зовнішніх мереж водовідведення багатоквартирного житлового будинку №4 по вул. Набережній в селищі Відрадне Запорізького району Запорізької області</t>
  </si>
  <si>
    <t>Будівництво зовнішніх мереж водовідведення багатоквартирного житлового будинку №1 по вул. Перемоги в селищі Відрадне Запорізького району Запорізької області</t>
  </si>
  <si>
    <t xml:space="preserve">Будівництво зовнішніх мереж водовідведення багатоквартирних житлових будинків №13 та №15 по вул. Перемоги в селищі Відрадне Запорізького району Запорізької області </t>
  </si>
  <si>
    <t>Будівництво зовнішніх мереж водовідведення багатоквартирних житлових будинків №1 та №2 по вул. Набережній в селищі Відрадне Запорізького району Запорізької області</t>
  </si>
  <si>
    <t>Нове будівництво моніторингового центру системи відеоспостереження "Безпечна громада" за адресою: вул. Молодіжна, село Петропіль Запорізького району Запорізької області</t>
  </si>
  <si>
    <t>Нове будівництво системи відеоспостереження за адресою: село Володимирівське Запорізького району Запорізької області</t>
  </si>
  <si>
    <t>\</t>
  </si>
  <si>
    <t>2025 рік</t>
  </si>
  <si>
    <t>2026 рік</t>
  </si>
  <si>
    <t>2027 рік</t>
  </si>
  <si>
    <t>Орієнтовна потреба на 2025 рік, тис.грн.</t>
  </si>
  <si>
    <t>Орієнтовна потреба на 2026 рік, тис.грн</t>
  </si>
  <si>
    <t>Орієнтовна потреба на 2027 рік, тис.грн.</t>
  </si>
  <si>
    <t xml:space="preserve">Нове будівництво адміністративної будівлі за адресою: вул. Весняна, с-ще Сонячне Запорізького району Запорізької області. Коригування </t>
  </si>
  <si>
    <t>Нове будівництво місцевої автоматизованої системи централізованого оповіщення та інформування мешканців населених пунктів Широківської сільської ради Запорізького району Запорізької області</t>
  </si>
  <si>
    <t>Велопішохідна доріжка з освітленням вул. Будівельників село Володимирівське Запорізького району Запорізької області. Реконструкція</t>
  </si>
  <si>
    <t>Реконструкція будівлі для облаштування денного центру соціально-психологічної допомоги особам, які постраждали від домашнього насильства та/або насильства за ознакою статі, за адресою: вул.Центральна, 7-а, село Лукашеве Запорізького району Запорізької області.Коригування</t>
  </si>
  <si>
    <t>Реконструкція дороги за адресою: вул. Стадіонна село Володимирівське Запорізького району Запорізької області. Коригування</t>
  </si>
  <si>
    <t>Капітальний ремонт харчоблоку Петропільського ліцею Широківської сільської ради Запорізького району Запорізької області за адресою: Запорізька область, Запорізький район, село Петропіль, вул. Молодіжна, 1.Коригування</t>
  </si>
  <si>
    <t>Орієнтовна потреба на 2025 рік, тис.грн</t>
  </si>
  <si>
    <t>Загальна кошторисна вартість</t>
  </si>
  <si>
    <t>Програми розвитку житлово-комунального господарства, соціальної інфраструктури та благоустрою населених пунктів Широківської територіальної громади Запорізького району Запорізької області на 2025-2027 роки</t>
  </si>
  <si>
    <t>Нове будівництво протирадіаційного укриття Петропільського ліцею Широківської сільської ради Запорізького району Запорізької області за адресою: Запорізька область, Запорізький район, село Петропіль, вул. Молодіжна, 1</t>
  </si>
  <si>
    <t>Оплата послуг з експлуатаційного утримання автомобільних доріг місцевого значення, вулиць і доріг та інших проїздів, тротуарів та пішохідних доріжок комунальної власності в населених пунктах</t>
  </si>
  <si>
    <t>Оплата ремонтних робіт з усунення аварій в житловому фонді, бюджетних установах, закладах</t>
  </si>
  <si>
    <t xml:space="preserve">Придбання матеріалів, інвентарю, інструментів та інших витратних матеріалів </t>
  </si>
  <si>
    <t>Оплата видатків із благоустрою населених пунктів (поточний ремонт об'єктів благоустрою)</t>
  </si>
  <si>
    <t>Оплата послуг з технічного обслуговування та утримання в належному стані внутрішніх та зовнішніх мереж електропостачання, утримання та обслуговування мереж зовнішнього освітлення</t>
  </si>
  <si>
    <t>Оплата електроенергії за вуличне освітлення</t>
  </si>
  <si>
    <t>Оплата послуг з поточного ремонту та технічного обслуговування обладнання, техніки, механізмів, інженерних мереж, локальної мережі, охоронної сигналізації, систем вентиляції тощо</t>
  </si>
  <si>
    <t>Оплата послуг з поточного ремонту та обслуговування об’єктів комунальної форми власності, приміщень, житлових будівель, експлуатаційні послуги з утримання будинків і споруд та прибудинкових територій</t>
  </si>
  <si>
    <t>Оплата послуг з технічного обслуговування та утримання в належному стані внутрішніх та зовнішніх мереж водопостачання та водовідведення</t>
  </si>
  <si>
    <t>3</t>
  </si>
  <si>
    <t>Реконструкція електропостачання для приєднання протирадіаційного укриття Петропільського ліцею Широківської сільської ради  Запорізького району Запорізької області за адресою: Запорізька область, Запорізький район, село Петропіль, вул. Молодіжна,1</t>
  </si>
  <si>
    <t>1.9</t>
  </si>
  <si>
    <t>1.10</t>
  </si>
  <si>
    <t>2.16</t>
  </si>
  <si>
    <t>Послуги з топографо-геодезичної зйомки по об'єкту: "Реконструкція північного групового водопроводу від м.Запоріжжя до с.Лукашеве для водопостачання населених пунктів Запорізького району"</t>
  </si>
  <si>
    <t>Капітальний ремонт мережі водопостачання по вул. Шевченка в селі Дніпрельстан, Запорізького району, Запорізької області</t>
  </si>
  <si>
    <t>Капітальний ремонт мережі водопостачання по вул. Молодіжна в селі Малишівка, Запорізького району, Запорізької області</t>
  </si>
  <si>
    <t>Капітальний ремонт мережі водопостачання на відрізку від 472 до 473 км траси Н-08 Запорізького району Запорізької області</t>
  </si>
  <si>
    <t>Капітальний ремонт зі встановленням автоматизованої адресної системи протипожежного захисту у будівлі Петропільського ліцею Широківської сільської ради Запорізького району Запорізької області за адресою: Запорізька область, Запорізький район, село Петропіль, вул.Молодіжна, 1</t>
  </si>
  <si>
    <t>1.11</t>
  </si>
  <si>
    <t>Секретар Широківської сільської ради</t>
  </si>
  <si>
    <t>Капітальний ремонт вводів теплових мереж з влаштуванням засобу комерційного обліку теплової енергії в будівлю за адресою: м.Запоріжжя вул.Розенталь, 7</t>
  </si>
  <si>
    <t xml:space="preserve">Секретар  Широківської сільської ради                                                                                                                                      </t>
  </si>
  <si>
    <t>Капітальний ремонт мережі водопостачання по вул.Центральна в селі Лукашеве, Запорізького району, Запорізької області</t>
  </si>
  <si>
    <t>Реконструкція будівлі для облаштування Центру надання адміністративних послуг за адресою: вул.Бірюкова, 10А селище Відрадне Запорізького району Запорізької області (у т.ч. виготовлення проєктно-кошторисної документації та проходження експертизи)</t>
  </si>
  <si>
    <t>Реконструкція будівлі для облаштування центру надання адміністративних послуг (ЦНАП) за адресою: вул.Стадіонна, 9А село Володимирівське Запорізького району Запорізької області (у т.ч. виготовлення проєктно-кошторисної документації та проведення експертизи)</t>
  </si>
  <si>
    <t>Реконструкція системи опалення для встановлення резервного джерела теплопостачання (блочно-модульної котельні) для амбулаторії загальної практики сімейної медицини КНП "Клініка "Сімейний лікар" Широківської сільської ради Запорізького району Запорізької області за адресою: Запорізька область, Запорізький район, село Лукашеве, пров.Шкільний, 11 (у т.ч. виготовлення проєктно-кошторисної документації та проходження експертизи)</t>
  </si>
  <si>
    <t>Реконструкція артезіанської свердловини і насосної станції для подачі технічної води користувачам села Широке Запорізького району Запорізької області (у т.ч. виготовлення проектно-кошторисної документації)</t>
  </si>
  <si>
    <t xml:space="preserve">до Програми зі змінами, внесеними рішенням сільської ради </t>
  </si>
  <si>
    <t>від 04.11.2025 року №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</si>
</sst>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6" formatCode="#,##0.00\ _₽"/>
    <numFmt numFmtId="167" formatCode="#,##0.000\ _₽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u/>
      <sz val="14"/>
      <color rgb="FF000000"/>
      <name val="Times New Roman"/>
      <family val="1"/>
      <charset val="204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horizontal="left" vertical="center" indent="15"/>
    </xf>
    <xf numFmtId="0" fontId="2" fillId="0" borderId="0" xfId="0" applyFont="1" applyAlignment="1">
      <alignment horizontal="left" vertical="center" indent="15"/>
    </xf>
    <xf numFmtId="0" fontId="4" fillId="0" borderId="0" xfId="0" applyFont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6" fillId="0" borderId="0" xfId="0" applyFont="1"/>
    <xf numFmtId="0" fontId="1" fillId="0" borderId="0" xfId="0" applyFont="1"/>
    <xf numFmtId="0" fontId="7" fillId="0" borderId="0" xfId="0" applyFont="1"/>
    <xf numFmtId="0" fontId="9" fillId="0" borderId="0" xfId="0" applyFont="1" applyAlignment="1">
      <alignment horizontal="left" vertical="center" indent="15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6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1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0" fillId="2" borderId="0" xfId="0" applyFill="1"/>
    <xf numFmtId="49" fontId="5" fillId="0" borderId="4" xfId="0" applyNumberFormat="1" applyFont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13" fillId="0" borderId="0" xfId="0" applyFont="1"/>
    <xf numFmtId="165" fontId="13" fillId="0" borderId="0" xfId="0" applyNumberFormat="1" applyFont="1"/>
    <xf numFmtId="166" fontId="1" fillId="0" borderId="4" xfId="0" applyNumberFormat="1" applyFont="1" applyBorder="1" applyAlignment="1">
      <alignment horizontal="center" vertical="center" wrapText="1"/>
    </xf>
    <xf numFmtId="167" fontId="1" fillId="0" borderId="4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167" fontId="1" fillId="2" borderId="4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49" fontId="0" fillId="0" borderId="0" xfId="0" applyNumberFormat="1" applyAlignment="1">
      <alignment horizontal="center"/>
    </xf>
    <xf numFmtId="0" fontId="14" fillId="2" borderId="4" xfId="0" applyFont="1" applyFill="1" applyBorder="1" applyAlignment="1">
      <alignment horizontal="left" wrapText="1"/>
    </xf>
    <xf numFmtId="164" fontId="14" fillId="2" borderId="4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7" fontId="1" fillId="2" borderId="5" xfId="0" applyNumberFormat="1" applyFont="1" applyFill="1" applyBorder="1" applyAlignment="1">
      <alignment horizontal="center" vertical="center" wrapText="1"/>
    </xf>
    <xf numFmtId="167" fontId="1" fillId="2" borderId="6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workbookViewId="0">
      <selection activeCell="F23" sqref="F23"/>
    </sheetView>
  </sheetViews>
  <sheetFormatPr defaultRowHeight="15" x14ac:dyDescent="0.25"/>
  <cols>
    <col min="1" max="1" width="43.140625" customWidth="1"/>
    <col min="2" max="2" width="19.7109375" customWidth="1"/>
    <col min="3" max="3" width="20.85546875" customWidth="1"/>
    <col min="4" max="4" width="19.85546875" customWidth="1"/>
    <col min="5" max="5" width="24.28515625" customWidth="1"/>
  </cols>
  <sheetData>
    <row r="1" spans="1:6" ht="18.75" x14ac:dyDescent="0.25">
      <c r="A1" s="12"/>
    </row>
    <row r="2" spans="1:6" ht="15.75" customHeight="1" x14ac:dyDescent="0.25">
      <c r="A2" s="13"/>
      <c r="E2" s="10" t="s">
        <v>47</v>
      </c>
    </row>
    <row r="3" spans="1:6" ht="48" customHeight="1" x14ac:dyDescent="0.25">
      <c r="A3" s="13"/>
      <c r="E3" s="28" t="s">
        <v>130</v>
      </c>
      <c r="F3" s="28"/>
    </row>
    <row r="4" spans="1:6" ht="15.75" x14ac:dyDescent="0.25">
      <c r="A4" s="13"/>
      <c r="E4" s="54" t="s">
        <v>131</v>
      </c>
      <c r="F4" s="54"/>
    </row>
    <row r="5" spans="1:6" ht="18.75" x14ac:dyDescent="0.3">
      <c r="A5" s="13"/>
      <c r="E5" s="9"/>
    </row>
    <row r="6" spans="1:6" ht="15.75" x14ac:dyDescent="0.25">
      <c r="A6" s="13"/>
      <c r="E6" s="10"/>
    </row>
    <row r="7" spans="1:6" ht="18.75" x14ac:dyDescent="0.25">
      <c r="A7" s="52" t="s">
        <v>48</v>
      </c>
      <c r="B7" s="52"/>
      <c r="C7" s="52"/>
      <c r="D7" s="52"/>
      <c r="E7" s="52"/>
    </row>
    <row r="8" spans="1:6" ht="58.5" customHeight="1" x14ac:dyDescent="0.25">
      <c r="A8" s="53" t="s">
        <v>100</v>
      </c>
      <c r="B8" s="53"/>
      <c r="C8" s="53"/>
      <c r="D8" s="53"/>
      <c r="E8" s="53"/>
    </row>
    <row r="9" spans="1:6" ht="18.75" x14ac:dyDescent="0.25">
      <c r="A9" s="14"/>
      <c r="E9" s="15" t="s">
        <v>49</v>
      </c>
    </row>
    <row r="10" spans="1:6" ht="56.25" x14ac:dyDescent="0.25">
      <c r="A10" s="16" t="s">
        <v>50</v>
      </c>
      <c r="B10" s="16" t="s">
        <v>86</v>
      </c>
      <c r="C10" s="16" t="s">
        <v>87</v>
      </c>
      <c r="D10" s="16" t="s">
        <v>88</v>
      </c>
      <c r="E10" s="16" t="s">
        <v>51</v>
      </c>
    </row>
    <row r="11" spans="1:6" ht="27.75" customHeight="1" x14ac:dyDescent="0.25">
      <c r="A11" s="17" t="s">
        <v>52</v>
      </c>
      <c r="B11" s="18">
        <f>SUM(B12:B13)</f>
        <v>253578.929</v>
      </c>
      <c r="C11" s="18">
        <f>SUM(C12:C13)</f>
        <v>345265.462</v>
      </c>
      <c r="D11" s="18">
        <f>SUM(D12:D13)</f>
        <v>256987.16500000001</v>
      </c>
      <c r="E11" s="18">
        <f>SUM(B11:D11)</f>
        <v>855831.5560000001</v>
      </c>
    </row>
    <row r="12" spans="1:6" ht="18.75" x14ac:dyDescent="0.25">
      <c r="A12" s="19" t="s">
        <v>53</v>
      </c>
      <c r="B12" s="20">
        <v>141160.26999999999</v>
      </c>
      <c r="C12" s="20">
        <v>228449.68900000001</v>
      </c>
      <c r="D12" s="20">
        <v>147896.38200000001</v>
      </c>
      <c r="E12" s="18">
        <f t="shared" ref="E12:E13" si="0">SUM(B12:D12)</f>
        <v>517506.34100000001</v>
      </c>
    </row>
    <row r="13" spans="1:6" ht="18.75" x14ac:dyDescent="0.25">
      <c r="A13" s="19" t="s">
        <v>54</v>
      </c>
      <c r="B13" s="20">
        <v>112418.659</v>
      </c>
      <c r="C13" s="20">
        <v>116815.773</v>
      </c>
      <c r="D13" s="20">
        <v>109090.783</v>
      </c>
      <c r="E13" s="18">
        <f t="shared" si="0"/>
        <v>338325.21499999997</v>
      </c>
    </row>
    <row r="14" spans="1:6" ht="18.75" x14ac:dyDescent="0.25">
      <c r="A14" s="14"/>
    </row>
    <row r="15" spans="1:6" ht="15.75" x14ac:dyDescent="0.25">
      <c r="A15" s="21"/>
    </row>
    <row r="16" spans="1:6" ht="18.75" x14ac:dyDescent="0.3">
      <c r="A16" s="22" t="s">
        <v>124</v>
      </c>
      <c r="E16" s="9" t="s">
        <v>44</v>
      </c>
    </row>
    <row r="21" spans="2:5" x14ac:dyDescent="0.25">
      <c r="B21" s="41"/>
      <c r="C21" s="41"/>
      <c r="D21" s="42"/>
      <c r="E21" s="42"/>
    </row>
    <row r="22" spans="2:5" x14ac:dyDescent="0.25">
      <c r="B22" s="41"/>
      <c r="C22" s="42"/>
      <c r="D22" s="42"/>
      <c r="E22" s="42"/>
    </row>
    <row r="23" spans="2:5" x14ac:dyDescent="0.25">
      <c r="B23" s="41"/>
      <c r="C23" s="41"/>
      <c r="D23" s="42"/>
      <c r="E23" s="42"/>
    </row>
  </sheetData>
  <mergeCells count="3">
    <mergeCell ref="A7:E7"/>
    <mergeCell ref="A8:E8"/>
    <mergeCell ref="E4:F4"/>
  </mergeCells>
  <pageMargins left="0.70866141732283472" right="0.39370078740157483" top="0.74803149606299213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2"/>
  <sheetViews>
    <sheetView topLeftCell="A22" zoomScale="90" zoomScaleNormal="90" workbookViewId="0">
      <selection activeCell="L23" sqref="L23"/>
    </sheetView>
  </sheetViews>
  <sheetFormatPr defaultRowHeight="15" x14ac:dyDescent="0.25"/>
  <cols>
    <col min="2" max="2" width="92.140625" customWidth="1"/>
    <col min="3" max="3" width="19.28515625" customWidth="1"/>
    <col min="4" max="4" width="18.140625" customWidth="1"/>
    <col min="5" max="5" width="18.85546875" customWidth="1"/>
    <col min="6" max="6" width="11.5703125" customWidth="1"/>
    <col min="7" max="7" width="8.140625" customWidth="1"/>
    <col min="8" max="8" width="7.42578125" customWidth="1"/>
  </cols>
  <sheetData>
    <row r="1" spans="1:5" x14ac:dyDescent="0.25">
      <c r="A1" s="2"/>
    </row>
    <row r="2" spans="1:5" ht="15.75" x14ac:dyDescent="0.25">
      <c r="A2" s="2"/>
      <c r="D2" s="30" t="s">
        <v>45</v>
      </c>
      <c r="E2" s="30"/>
    </row>
    <row r="3" spans="1:5" ht="32.25" customHeight="1" x14ac:dyDescent="0.25">
      <c r="A3" s="2"/>
      <c r="D3" s="59" t="s">
        <v>130</v>
      </c>
      <c r="E3" s="59"/>
    </row>
    <row r="4" spans="1:5" ht="15.75" x14ac:dyDescent="0.25">
      <c r="A4" s="2"/>
      <c r="D4" s="54" t="s">
        <v>131</v>
      </c>
      <c r="E4" s="54"/>
    </row>
    <row r="5" spans="1:5" ht="15.75" x14ac:dyDescent="0.25">
      <c r="A5" s="1"/>
    </row>
    <row r="6" spans="1:5" ht="18.75" x14ac:dyDescent="0.25">
      <c r="A6" s="60" t="s">
        <v>46</v>
      </c>
      <c r="B6" s="60"/>
      <c r="C6" s="60"/>
      <c r="D6" s="60"/>
      <c r="E6" s="60"/>
    </row>
    <row r="7" spans="1:5" ht="45.75" customHeight="1" x14ac:dyDescent="0.25">
      <c r="A7" s="61" t="s">
        <v>100</v>
      </c>
      <c r="B7" s="61"/>
      <c r="C7" s="61"/>
      <c r="D7" s="61"/>
      <c r="E7" s="61"/>
    </row>
    <row r="8" spans="1:5" ht="19.5" thickBot="1" x14ac:dyDescent="0.3">
      <c r="A8" s="3"/>
    </row>
    <row r="9" spans="1:5" ht="15.75" customHeight="1" x14ac:dyDescent="0.25">
      <c r="A9" s="56" t="s">
        <v>0</v>
      </c>
      <c r="B9" s="56" t="s">
        <v>1</v>
      </c>
      <c r="C9" s="56" t="s">
        <v>89</v>
      </c>
      <c r="D9" s="56" t="s">
        <v>90</v>
      </c>
      <c r="E9" s="56" t="s">
        <v>91</v>
      </c>
    </row>
    <row r="10" spans="1:5" ht="15" customHeight="1" x14ac:dyDescent="0.25">
      <c r="A10" s="57"/>
      <c r="B10" s="57"/>
      <c r="C10" s="57"/>
      <c r="D10" s="57"/>
      <c r="E10" s="57"/>
    </row>
    <row r="11" spans="1:5" ht="15" customHeight="1" x14ac:dyDescent="0.25">
      <c r="A11" s="57"/>
      <c r="B11" s="57"/>
      <c r="C11" s="57"/>
      <c r="D11" s="57"/>
      <c r="E11" s="57"/>
    </row>
    <row r="12" spans="1:5" ht="15.75" thickBot="1" x14ac:dyDescent="0.3">
      <c r="A12" s="58"/>
      <c r="B12" s="58"/>
      <c r="C12" s="58"/>
      <c r="D12" s="58"/>
      <c r="E12" s="58"/>
    </row>
    <row r="13" spans="1:5" ht="28.5" customHeight="1" thickTop="1" x14ac:dyDescent="0.25">
      <c r="A13" s="32" t="s">
        <v>2</v>
      </c>
      <c r="B13" s="33" t="s">
        <v>3</v>
      </c>
      <c r="C13" s="34">
        <f>SUM(C14:C21)</f>
        <v>12950</v>
      </c>
      <c r="D13" s="34">
        <f t="shared" ref="D13:E13" si="0">SUM(D14:D21)</f>
        <v>13650</v>
      </c>
      <c r="E13" s="34">
        <f t="shared" si="0"/>
        <v>14200</v>
      </c>
    </row>
    <row r="14" spans="1:5" ht="21" customHeight="1" x14ac:dyDescent="0.25">
      <c r="A14" s="4" t="s">
        <v>21</v>
      </c>
      <c r="B14" s="36" t="s">
        <v>104</v>
      </c>
      <c r="C14" s="35">
        <v>300</v>
      </c>
      <c r="D14" s="7">
        <v>400</v>
      </c>
      <c r="E14" s="7">
        <v>500</v>
      </c>
    </row>
    <row r="15" spans="1:5" ht="15.75" x14ac:dyDescent="0.25">
      <c r="A15" s="4" t="s">
        <v>22</v>
      </c>
      <c r="B15" s="36" t="s">
        <v>4</v>
      </c>
      <c r="C15" s="35">
        <v>1000</v>
      </c>
      <c r="D15" s="35">
        <v>1200</v>
      </c>
      <c r="E15" s="35">
        <v>1400</v>
      </c>
    </row>
    <row r="16" spans="1:5" ht="15.75" x14ac:dyDescent="0.25">
      <c r="A16" s="4" t="s">
        <v>23</v>
      </c>
      <c r="B16" s="36" t="s">
        <v>5</v>
      </c>
      <c r="C16" s="35">
        <v>150</v>
      </c>
      <c r="D16" s="35">
        <v>150</v>
      </c>
      <c r="E16" s="35">
        <v>150</v>
      </c>
    </row>
    <row r="17" spans="1:6" ht="15.75" x14ac:dyDescent="0.25">
      <c r="A17" s="4" t="s">
        <v>24</v>
      </c>
      <c r="B17" s="36" t="s">
        <v>6</v>
      </c>
      <c r="C17" s="35">
        <v>100</v>
      </c>
      <c r="D17" s="35">
        <v>150</v>
      </c>
      <c r="E17" s="35">
        <v>200</v>
      </c>
    </row>
    <row r="18" spans="1:6" ht="15.75" x14ac:dyDescent="0.25">
      <c r="A18" s="4" t="s">
        <v>25</v>
      </c>
      <c r="B18" s="36" t="s">
        <v>7</v>
      </c>
      <c r="C18" s="35">
        <v>100</v>
      </c>
      <c r="D18" s="35">
        <v>100</v>
      </c>
      <c r="E18" s="35">
        <v>100</v>
      </c>
    </row>
    <row r="19" spans="1:6" ht="31.5" x14ac:dyDescent="0.25">
      <c r="A19" s="4" t="s">
        <v>26</v>
      </c>
      <c r="B19" s="36" t="s">
        <v>8</v>
      </c>
      <c r="C19" s="35">
        <v>100</v>
      </c>
      <c r="D19" s="35">
        <v>150</v>
      </c>
      <c r="E19" s="35">
        <v>150</v>
      </c>
    </row>
    <row r="20" spans="1:6" ht="15.75" x14ac:dyDescent="0.25">
      <c r="A20" s="4" t="s">
        <v>27</v>
      </c>
      <c r="B20" s="36" t="s">
        <v>9</v>
      </c>
      <c r="C20" s="35">
        <v>10000</v>
      </c>
      <c r="D20" s="35">
        <v>10000</v>
      </c>
      <c r="E20" s="35">
        <v>10000</v>
      </c>
    </row>
    <row r="21" spans="1:6" ht="23.25" customHeight="1" x14ac:dyDescent="0.25">
      <c r="A21" s="4" t="s">
        <v>28</v>
      </c>
      <c r="B21" s="36" t="s">
        <v>10</v>
      </c>
      <c r="C21" s="35">
        <v>1200</v>
      </c>
      <c r="D21" s="35">
        <v>1500</v>
      </c>
      <c r="E21" s="35">
        <v>1700</v>
      </c>
    </row>
    <row r="22" spans="1:6" ht="15.75" x14ac:dyDescent="0.25">
      <c r="A22" s="32">
        <v>2</v>
      </c>
      <c r="B22" s="33" t="s">
        <v>11</v>
      </c>
      <c r="C22" s="34">
        <f>SUM(C23:C38)</f>
        <v>48700</v>
      </c>
      <c r="D22" s="34">
        <f t="shared" ref="D22:E22" si="1">SUM(D23:D38)</f>
        <v>54400</v>
      </c>
      <c r="E22" s="34">
        <f t="shared" si="1"/>
        <v>57200</v>
      </c>
    </row>
    <row r="23" spans="1:6" ht="31.5" x14ac:dyDescent="0.25">
      <c r="A23" s="4" t="s">
        <v>29</v>
      </c>
      <c r="B23" s="36" t="s">
        <v>105</v>
      </c>
      <c r="C23" s="35">
        <v>12000</v>
      </c>
      <c r="D23" s="35">
        <v>14000</v>
      </c>
      <c r="E23" s="35">
        <v>14000</v>
      </c>
    </row>
    <row r="24" spans="1:6" ht="47.25" x14ac:dyDescent="0.25">
      <c r="A24" s="4" t="s">
        <v>30</v>
      </c>
      <c r="B24" s="36" t="s">
        <v>102</v>
      </c>
      <c r="C24" s="35">
        <v>5000</v>
      </c>
      <c r="D24" s="35">
        <v>5000</v>
      </c>
      <c r="E24" s="35">
        <v>5000</v>
      </c>
    </row>
    <row r="25" spans="1:6" ht="31.5" x14ac:dyDescent="0.25">
      <c r="A25" s="4" t="s">
        <v>31</v>
      </c>
      <c r="B25" s="36" t="s">
        <v>14</v>
      </c>
      <c r="C25" s="35">
        <v>500</v>
      </c>
      <c r="D25" s="35">
        <v>500</v>
      </c>
      <c r="E25" s="35">
        <v>500</v>
      </c>
    </row>
    <row r="26" spans="1:6" ht="31.5" x14ac:dyDescent="0.25">
      <c r="A26" s="4" t="s">
        <v>32</v>
      </c>
      <c r="B26" s="36" t="s">
        <v>13</v>
      </c>
      <c r="C26" s="35">
        <v>13500</v>
      </c>
      <c r="D26" s="35">
        <v>15000</v>
      </c>
      <c r="E26" s="35">
        <v>16000</v>
      </c>
      <c r="F26" s="47"/>
    </row>
    <row r="27" spans="1:6" ht="31.5" x14ac:dyDescent="0.25">
      <c r="A27" s="4" t="s">
        <v>33</v>
      </c>
      <c r="B27" s="36" t="s">
        <v>16</v>
      </c>
      <c r="C27" s="35">
        <v>6800</v>
      </c>
      <c r="D27" s="35">
        <v>7500</v>
      </c>
      <c r="E27" s="35">
        <v>8000</v>
      </c>
      <c r="F27" s="47"/>
    </row>
    <row r="28" spans="1:6" ht="47.25" x14ac:dyDescent="0.25">
      <c r="A28" s="4" t="s">
        <v>34</v>
      </c>
      <c r="B28" s="36" t="s">
        <v>106</v>
      </c>
      <c r="C28" s="35">
        <v>5000</v>
      </c>
      <c r="D28" s="35">
        <v>6000</v>
      </c>
      <c r="E28" s="35">
        <v>7000</v>
      </c>
    </row>
    <row r="29" spans="1:6" ht="15.75" x14ac:dyDescent="0.25">
      <c r="A29" s="4" t="s">
        <v>35</v>
      </c>
      <c r="B29" s="36" t="s">
        <v>17</v>
      </c>
      <c r="C29" s="35">
        <v>200</v>
      </c>
      <c r="D29" s="35">
        <v>300</v>
      </c>
      <c r="E29" s="35">
        <v>300</v>
      </c>
    </row>
    <row r="30" spans="1:6" ht="36" customHeight="1" x14ac:dyDescent="0.25">
      <c r="A30" s="4" t="s">
        <v>36</v>
      </c>
      <c r="B30" s="36" t="s">
        <v>110</v>
      </c>
      <c r="C30" s="35">
        <v>500</v>
      </c>
      <c r="D30" s="35">
        <v>500</v>
      </c>
      <c r="E30" s="35">
        <v>500</v>
      </c>
    </row>
    <row r="31" spans="1:6" s="38" customFormat="1" ht="33.75" customHeight="1" x14ac:dyDescent="0.25">
      <c r="A31" s="37" t="s">
        <v>37</v>
      </c>
      <c r="B31" s="36" t="s">
        <v>108</v>
      </c>
      <c r="C31" s="35">
        <v>800</v>
      </c>
      <c r="D31" s="35">
        <v>900</v>
      </c>
      <c r="E31" s="35">
        <v>900</v>
      </c>
    </row>
    <row r="32" spans="1:6" s="38" customFormat="1" ht="47.25" x14ac:dyDescent="0.25">
      <c r="A32" s="37" t="s">
        <v>38</v>
      </c>
      <c r="B32" s="36" t="s">
        <v>109</v>
      </c>
      <c r="C32" s="35">
        <v>1200</v>
      </c>
      <c r="D32" s="35">
        <v>1500</v>
      </c>
      <c r="E32" s="35">
        <v>1700</v>
      </c>
    </row>
    <row r="33" spans="1:6" s="38" customFormat="1" ht="15.75" x14ac:dyDescent="0.25">
      <c r="A33" s="37" t="s">
        <v>39</v>
      </c>
      <c r="B33" s="36" t="s">
        <v>18</v>
      </c>
      <c r="C33" s="35">
        <v>900</v>
      </c>
      <c r="D33" s="35">
        <v>900</v>
      </c>
      <c r="E33" s="35">
        <v>900</v>
      </c>
    </row>
    <row r="34" spans="1:6" ht="24" customHeight="1" x14ac:dyDescent="0.25">
      <c r="A34" s="4" t="s">
        <v>40</v>
      </c>
      <c r="B34" s="36" t="s">
        <v>103</v>
      </c>
      <c r="C34" s="35">
        <v>500</v>
      </c>
      <c r="D34" s="35">
        <v>500</v>
      </c>
      <c r="E34" s="35">
        <v>500</v>
      </c>
    </row>
    <row r="35" spans="1:6" ht="15.75" x14ac:dyDescent="0.25">
      <c r="A35" s="4" t="s">
        <v>41</v>
      </c>
      <c r="B35" s="36" t="s">
        <v>12</v>
      </c>
      <c r="C35" s="35">
        <v>500</v>
      </c>
      <c r="D35" s="35">
        <v>600</v>
      </c>
      <c r="E35" s="35">
        <v>700</v>
      </c>
    </row>
    <row r="36" spans="1:6" ht="51" customHeight="1" x14ac:dyDescent="0.25">
      <c r="A36" s="4" t="s">
        <v>42</v>
      </c>
      <c r="B36" s="36" t="s">
        <v>15</v>
      </c>
      <c r="C36" s="35">
        <v>800</v>
      </c>
      <c r="D36" s="35">
        <v>800</v>
      </c>
      <c r="E36" s="35">
        <v>800</v>
      </c>
    </row>
    <row r="37" spans="1:6" ht="15.75" x14ac:dyDescent="0.25">
      <c r="A37" s="4" t="s">
        <v>43</v>
      </c>
      <c r="B37" s="36" t="s">
        <v>19</v>
      </c>
      <c r="C37" s="35">
        <v>200</v>
      </c>
      <c r="D37" s="35">
        <v>400</v>
      </c>
      <c r="E37" s="35">
        <v>400</v>
      </c>
    </row>
    <row r="38" spans="1:6" ht="47.25" x14ac:dyDescent="0.25">
      <c r="A38" s="4" t="s">
        <v>115</v>
      </c>
      <c r="B38" s="36" t="s">
        <v>116</v>
      </c>
      <c r="C38" s="35">
        <v>300</v>
      </c>
      <c r="D38" s="35">
        <v>0</v>
      </c>
      <c r="E38" s="35">
        <v>0</v>
      </c>
    </row>
    <row r="39" spans="1:6" ht="15.75" x14ac:dyDescent="0.25">
      <c r="A39" s="39" t="s">
        <v>111</v>
      </c>
      <c r="B39" s="40" t="s">
        <v>107</v>
      </c>
      <c r="C39" s="79">
        <v>5300</v>
      </c>
      <c r="D39" s="79">
        <v>12000</v>
      </c>
      <c r="E39" s="79">
        <v>15000</v>
      </c>
      <c r="F39" s="47"/>
    </row>
    <row r="40" spans="1:6" ht="15.75" x14ac:dyDescent="0.25">
      <c r="A40" s="6"/>
      <c r="B40" s="6" t="s">
        <v>20</v>
      </c>
      <c r="C40" s="8">
        <f>C13+C22+C39</f>
        <v>66950</v>
      </c>
      <c r="D40" s="8">
        <f t="shared" ref="D40:E40" si="2">D13+D22+D39</f>
        <v>80050</v>
      </c>
      <c r="E40" s="8">
        <f t="shared" si="2"/>
        <v>86400</v>
      </c>
    </row>
    <row r="42" spans="1:6" s="11" customFormat="1" ht="28.5" customHeight="1" x14ac:dyDescent="0.25">
      <c r="A42" s="55" t="s">
        <v>122</v>
      </c>
      <c r="B42" s="55"/>
      <c r="D42" s="10" t="s">
        <v>44</v>
      </c>
    </row>
  </sheetData>
  <mergeCells count="10">
    <mergeCell ref="A42:B42"/>
    <mergeCell ref="A9:A12"/>
    <mergeCell ref="B9:B12"/>
    <mergeCell ref="D3:E3"/>
    <mergeCell ref="D4:E4"/>
    <mergeCell ref="A6:E6"/>
    <mergeCell ref="A7:E7"/>
    <mergeCell ref="C9:C12"/>
    <mergeCell ref="D9:D12"/>
    <mergeCell ref="E9:E12"/>
  </mergeCells>
  <phoneticPr fontId="12" type="noConversion"/>
  <pageMargins left="0.31496062992125984" right="0.31496062992125984" top="0.35433070866141736" bottom="0.35433070866141736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5"/>
  <sheetViews>
    <sheetView topLeftCell="A25" zoomScaleNormal="100" workbookViewId="0">
      <selection activeCell="B31" sqref="B31"/>
    </sheetView>
  </sheetViews>
  <sheetFormatPr defaultRowHeight="15" x14ac:dyDescent="0.25"/>
  <cols>
    <col min="2" max="2" width="92.140625" customWidth="1"/>
    <col min="3" max="3" width="15.28515625" customWidth="1"/>
    <col min="4" max="4" width="16.28515625" customWidth="1"/>
    <col min="5" max="5" width="17.5703125" customWidth="1"/>
    <col min="6" max="7" width="17.42578125" customWidth="1"/>
    <col min="8" max="8" width="10.140625" bestFit="1" customWidth="1"/>
  </cols>
  <sheetData>
    <row r="1" spans="1:7" x14ac:dyDescent="0.25">
      <c r="A1" s="2"/>
    </row>
    <row r="2" spans="1:7" ht="15.75" x14ac:dyDescent="0.25">
      <c r="A2" s="2"/>
      <c r="D2" s="10"/>
      <c r="E2" s="10"/>
      <c r="F2" s="10" t="s">
        <v>55</v>
      </c>
    </row>
    <row r="3" spans="1:7" ht="32.25" customHeight="1" x14ac:dyDescent="0.25">
      <c r="A3" s="2"/>
      <c r="D3" s="28"/>
      <c r="E3" s="28"/>
      <c r="F3" s="59" t="s">
        <v>130</v>
      </c>
      <c r="G3" s="59"/>
    </row>
    <row r="4" spans="1:7" ht="15.75" x14ac:dyDescent="0.25">
      <c r="A4" s="2"/>
      <c r="D4" s="10"/>
      <c r="E4" s="10"/>
      <c r="F4" s="54" t="s">
        <v>131</v>
      </c>
      <c r="G4" s="54"/>
    </row>
    <row r="5" spans="1:7" ht="15.75" x14ac:dyDescent="0.25">
      <c r="A5" s="1"/>
    </row>
    <row r="6" spans="1:7" ht="18.75" x14ac:dyDescent="0.25">
      <c r="A6" s="60" t="s">
        <v>56</v>
      </c>
      <c r="B6" s="60"/>
      <c r="C6" s="60"/>
      <c r="D6" s="60"/>
      <c r="E6" s="60"/>
      <c r="F6" s="60"/>
      <c r="G6" s="60"/>
    </row>
    <row r="7" spans="1:7" ht="45.75" customHeight="1" x14ac:dyDescent="0.25">
      <c r="A7" s="61" t="s">
        <v>100</v>
      </c>
      <c r="B7" s="61"/>
      <c r="C7" s="61"/>
      <c r="D7" s="61"/>
      <c r="E7" s="61"/>
      <c r="F7" s="61"/>
      <c r="G7" s="61"/>
    </row>
    <row r="8" spans="1:7" ht="19.5" thickBot="1" x14ac:dyDescent="0.3">
      <c r="A8" s="3" t="s">
        <v>85</v>
      </c>
    </row>
    <row r="9" spans="1:7" ht="15.75" customHeight="1" x14ac:dyDescent="0.25">
      <c r="A9" s="56" t="s">
        <v>0</v>
      </c>
      <c r="B9" s="56" t="s">
        <v>1</v>
      </c>
      <c r="C9" s="56" t="s">
        <v>60</v>
      </c>
      <c r="D9" s="56" t="s">
        <v>99</v>
      </c>
      <c r="E9" s="56" t="s">
        <v>89</v>
      </c>
      <c r="F9" s="56" t="s">
        <v>90</v>
      </c>
      <c r="G9" s="56" t="s">
        <v>91</v>
      </c>
    </row>
    <row r="10" spans="1:7" ht="15" customHeight="1" x14ac:dyDescent="0.25">
      <c r="A10" s="57"/>
      <c r="B10" s="57"/>
      <c r="C10" s="57"/>
      <c r="D10" s="57"/>
      <c r="E10" s="57"/>
      <c r="F10" s="57"/>
      <c r="G10" s="57"/>
    </row>
    <row r="11" spans="1:7" ht="15" customHeight="1" x14ac:dyDescent="0.25">
      <c r="A11" s="57"/>
      <c r="B11" s="57"/>
      <c r="C11" s="57"/>
      <c r="D11" s="57"/>
      <c r="E11" s="57"/>
      <c r="F11" s="57"/>
      <c r="G11" s="57"/>
    </row>
    <row r="12" spans="1:7" ht="18" customHeight="1" thickBot="1" x14ac:dyDescent="0.3">
      <c r="A12" s="58"/>
      <c r="B12" s="58"/>
      <c r="C12" s="58"/>
      <c r="D12" s="58"/>
      <c r="E12" s="58"/>
      <c r="F12" s="58"/>
      <c r="G12" s="58"/>
    </row>
    <row r="13" spans="1:7" ht="28.5" customHeight="1" thickTop="1" x14ac:dyDescent="0.25">
      <c r="A13" s="5" t="s">
        <v>2</v>
      </c>
      <c r="B13" s="6" t="s">
        <v>57</v>
      </c>
      <c r="C13" s="6"/>
      <c r="D13" s="6"/>
      <c r="E13" s="8">
        <f>SUM(E14:E15)</f>
        <v>0</v>
      </c>
      <c r="F13" s="8">
        <f t="shared" ref="F13:G13" si="0">SUM(F14:F15)</f>
        <v>9645.773000000001</v>
      </c>
      <c r="G13" s="8">
        <f t="shared" si="0"/>
        <v>0</v>
      </c>
    </row>
    <row r="14" spans="1:7" ht="31.5" customHeight="1" x14ac:dyDescent="0.25">
      <c r="A14" s="62" t="s">
        <v>21</v>
      </c>
      <c r="B14" s="66" t="s">
        <v>59</v>
      </c>
      <c r="C14" s="23" t="s">
        <v>61</v>
      </c>
      <c r="D14" s="64">
        <v>9645.7729999999992</v>
      </c>
      <c r="E14" s="7">
        <v>0</v>
      </c>
      <c r="F14" s="7">
        <v>1950</v>
      </c>
      <c r="G14" s="7">
        <v>0</v>
      </c>
    </row>
    <row r="15" spans="1:7" ht="25.5" customHeight="1" x14ac:dyDescent="0.25">
      <c r="A15" s="63"/>
      <c r="B15" s="67"/>
      <c r="C15" s="23" t="s">
        <v>62</v>
      </c>
      <c r="D15" s="65"/>
      <c r="E15" s="7">
        <v>0</v>
      </c>
      <c r="F15" s="7">
        <v>7695.7730000000001</v>
      </c>
      <c r="G15" s="7">
        <v>0</v>
      </c>
    </row>
    <row r="16" spans="1:7" ht="15.75" x14ac:dyDescent="0.25">
      <c r="A16" s="5">
        <v>2</v>
      </c>
      <c r="B16" s="40" t="s">
        <v>58</v>
      </c>
      <c r="C16" s="6"/>
      <c r="D16" s="6"/>
      <c r="E16" s="8">
        <f>SUM(E17:E30)</f>
        <v>44700.659</v>
      </c>
      <c r="F16" s="8">
        <f t="shared" ref="F16:G16" si="1">SUM(F17:F30)</f>
        <v>78549.688999999998</v>
      </c>
      <c r="G16" s="8">
        <f t="shared" si="1"/>
        <v>34505.252999999997</v>
      </c>
    </row>
    <row r="17" spans="1:8" ht="31.5" x14ac:dyDescent="0.25">
      <c r="A17" s="62" t="s">
        <v>29</v>
      </c>
      <c r="B17" s="66" t="s">
        <v>92</v>
      </c>
      <c r="C17" s="31" t="s">
        <v>61</v>
      </c>
      <c r="D17" s="64">
        <v>56905.252999999997</v>
      </c>
      <c r="E17" s="35">
        <v>0</v>
      </c>
      <c r="F17" s="35">
        <v>5700</v>
      </c>
      <c r="G17" s="35">
        <v>5700</v>
      </c>
      <c r="H17" s="47"/>
    </row>
    <row r="18" spans="1:8" ht="27" customHeight="1" x14ac:dyDescent="0.25">
      <c r="A18" s="63"/>
      <c r="B18" s="67"/>
      <c r="C18" s="31" t="s">
        <v>62</v>
      </c>
      <c r="D18" s="65"/>
      <c r="E18" s="35">
        <v>0</v>
      </c>
      <c r="F18" s="35">
        <v>22800</v>
      </c>
      <c r="G18" s="35">
        <v>22705.253000000001</v>
      </c>
    </row>
    <row r="19" spans="1:8" ht="29.25" customHeight="1" x14ac:dyDescent="0.25">
      <c r="A19" s="62" t="s">
        <v>30</v>
      </c>
      <c r="B19" s="66" t="s">
        <v>63</v>
      </c>
      <c r="C19" s="23" t="s">
        <v>61</v>
      </c>
      <c r="D19" s="72">
        <v>53656.163</v>
      </c>
      <c r="E19" s="35">
        <v>10000</v>
      </c>
      <c r="F19" s="35">
        <v>10000</v>
      </c>
      <c r="G19" s="35">
        <v>0</v>
      </c>
      <c r="H19" s="47"/>
    </row>
    <row r="20" spans="1:8" ht="27.75" customHeight="1" x14ac:dyDescent="0.25">
      <c r="A20" s="63"/>
      <c r="B20" s="67"/>
      <c r="C20" s="23" t="s">
        <v>62</v>
      </c>
      <c r="D20" s="73"/>
      <c r="E20" s="35">
        <v>15000</v>
      </c>
      <c r="F20" s="35">
        <v>0</v>
      </c>
      <c r="G20" s="35">
        <v>0</v>
      </c>
    </row>
    <row r="21" spans="1:8" ht="33" customHeight="1" x14ac:dyDescent="0.25">
      <c r="A21" s="62" t="s">
        <v>31</v>
      </c>
      <c r="B21" s="66" t="s">
        <v>101</v>
      </c>
      <c r="C21" s="31" t="s">
        <v>61</v>
      </c>
      <c r="D21" s="72">
        <v>72540.289999999994</v>
      </c>
      <c r="E21" s="35">
        <v>1952</v>
      </c>
      <c r="F21" s="35">
        <v>0</v>
      </c>
      <c r="G21" s="35">
        <v>0</v>
      </c>
    </row>
    <row r="22" spans="1:8" ht="30" customHeight="1" x14ac:dyDescent="0.25">
      <c r="A22" s="63"/>
      <c r="B22" s="67"/>
      <c r="C22" s="31" t="s">
        <v>62</v>
      </c>
      <c r="D22" s="73"/>
      <c r="E22" s="35">
        <v>17748.659</v>
      </c>
      <c r="F22" s="35">
        <v>0</v>
      </c>
      <c r="G22" s="35">
        <v>0</v>
      </c>
    </row>
    <row r="23" spans="1:8" ht="31.5" x14ac:dyDescent="0.25">
      <c r="A23" s="4" t="s">
        <v>32</v>
      </c>
      <c r="B23" s="36" t="s">
        <v>79</v>
      </c>
      <c r="C23" s="23" t="s">
        <v>61</v>
      </c>
      <c r="D23" s="7">
        <v>6452.5379999999996</v>
      </c>
      <c r="E23" s="35">
        <v>0</v>
      </c>
      <c r="F23" s="35">
        <f t="shared" ref="F23:F27" si="2">D23-E23</f>
        <v>6452.5379999999996</v>
      </c>
      <c r="G23" s="35">
        <v>0</v>
      </c>
      <c r="H23" s="47"/>
    </row>
    <row r="24" spans="1:8" ht="31.5" x14ac:dyDescent="0.25">
      <c r="A24" s="4" t="s">
        <v>33</v>
      </c>
      <c r="B24" s="36" t="s">
        <v>78</v>
      </c>
      <c r="C24" s="23" t="s">
        <v>61</v>
      </c>
      <c r="D24" s="7">
        <v>3582.35</v>
      </c>
      <c r="E24" s="35">
        <v>0</v>
      </c>
      <c r="F24" s="35">
        <f t="shared" si="2"/>
        <v>3582.35</v>
      </c>
      <c r="G24" s="35">
        <v>0</v>
      </c>
      <c r="H24" s="47"/>
    </row>
    <row r="25" spans="1:8" ht="31.5" x14ac:dyDescent="0.25">
      <c r="A25" s="4" t="s">
        <v>34</v>
      </c>
      <c r="B25" s="36" t="s">
        <v>80</v>
      </c>
      <c r="C25" s="23" t="s">
        <v>61</v>
      </c>
      <c r="D25" s="7">
        <v>3179.616</v>
      </c>
      <c r="E25" s="35">
        <v>0</v>
      </c>
      <c r="F25" s="35">
        <f t="shared" si="2"/>
        <v>3179.616</v>
      </c>
      <c r="G25" s="35">
        <v>0</v>
      </c>
      <c r="H25" s="47"/>
    </row>
    <row r="26" spans="1:8" ht="31.5" x14ac:dyDescent="0.25">
      <c r="A26" s="4" t="s">
        <v>35</v>
      </c>
      <c r="B26" s="36" t="s">
        <v>81</v>
      </c>
      <c r="C26" s="23" t="s">
        <v>61</v>
      </c>
      <c r="D26" s="7">
        <v>4580.3540000000003</v>
      </c>
      <c r="E26" s="35">
        <v>0</v>
      </c>
      <c r="F26" s="35">
        <f t="shared" si="2"/>
        <v>4580.3540000000003</v>
      </c>
      <c r="G26" s="35">
        <v>0</v>
      </c>
      <c r="H26" s="47"/>
    </row>
    <row r="27" spans="1:8" ht="31.5" x14ac:dyDescent="0.25">
      <c r="A27" s="4" t="s">
        <v>36</v>
      </c>
      <c r="B27" s="36" t="s">
        <v>82</v>
      </c>
      <c r="C27" s="23" t="s">
        <v>61</v>
      </c>
      <c r="D27" s="7">
        <v>4454.8310000000001</v>
      </c>
      <c r="E27" s="35">
        <v>0</v>
      </c>
      <c r="F27" s="35">
        <f t="shared" si="2"/>
        <v>4454.8310000000001</v>
      </c>
      <c r="G27" s="35">
        <v>0</v>
      </c>
      <c r="H27" s="47"/>
    </row>
    <row r="28" spans="1:8" ht="38.25" customHeight="1" x14ac:dyDescent="0.25">
      <c r="A28" s="4" t="s">
        <v>37</v>
      </c>
      <c r="B28" s="36" t="s">
        <v>83</v>
      </c>
      <c r="C28" s="23" t="s">
        <v>61</v>
      </c>
      <c r="D28" s="7">
        <v>5793.61</v>
      </c>
      <c r="E28" s="7">
        <v>0</v>
      </c>
      <c r="F28" s="7">
        <v>5800</v>
      </c>
      <c r="G28" s="7">
        <v>0</v>
      </c>
    </row>
    <row r="29" spans="1:8" ht="31.5" x14ac:dyDescent="0.25">
      <c r="A29" s="4" t="s">
        <v>38</v>
      </c>
      <c r="B29" s="36" t="s">
        <v>84</v>
      </c>
      <c r="C29" s="23" t="s">
        <v>61</v>
      </c>
      <c r="D29" s="7">
        <v>5799.0370000000003</v>
      </c>
      <c r="E29" s="7">
        <v>0</v>
      </c>
      <c r="F29" s="7">
        <v>5800</v>
      </c>
      <c r="G29" s="7">
        <v>0</v>
      </c>
    </row>
    <row r="30" spans="1:8" ht="47.25" x14ac:dyDescent="0.25">
      <c r="A30" s="4" t="s">
        <v>39</v>
      </c>
      <c r="B30" s="36" t="s">
        <v>93</v>
      </c>
      <c r="C30" s="23" t="s">
        <v>61</v>
      </c>
      <c r="D30" s="7">
        <v>12234.313</v>
      </c>
      <c r="E30" s="7">
        <v>0</v>
      </c>
      <c r="F30" s="7">
        <v>6200</v>
      </c>
      <c r="G30" s="7">
        <v>6100</v>
      </c>
    </row>
    <row r="31" spans="1:8" ht="20.25" customHeight="1" x14ac:dyDescent="0.25">
      <c r="A31" s="4"/>
      <c r="B31" s="6" t="s">
        <v>64</v>
      </c>
      <c r="C31" s="23"/>
      <c r="D31" s="23"/>
      <c r="E31" s="8">
        <f>E16+E13</f>
        <v>44700.659</v>
      </c>
      <c r="F31" s="8">
        <f>F16+F13</f>
        <v>88195.462</v>
      </c>
      <c r="G31" s="8">
        <f>G16+G13</f>
        <v>34505.252999999997</v>
      </c>
    </row>
    <row r="32" spans="1:8" ht="31.5" x14ac:dyDescent="0.25">
      <c r="A32" s="70"/>
      <c r="B32" s="68"/>
      <c r="C32" s="23" t="s">
        <v>61</v>
      </c>
      <c r="D32" s="23"/>
      <c r="E32" s="8">
        <f>E31-E33</f>
        <v>11952</v>
      </c>
      <c r="F32" s="8">
        <f t="shared" ref="F32:G32" si="3">F31-F33</f>
        <v>57699.688999999998</v>
      </c>
      <c r="G32" s="8">
        <f t="shared" si="3"/>
        <v>11799.999999999996</v>
      </c>
    </row>
    <row r="33" spans="1:7" ht="15.75" x14ac:dyDescent="0.25">
      <c r="A33" s="71"/>
      <c r="B33" s="69"/>
      <c r="C33" s="23" t="s">
        <v>62</v>
      </c>
      <c r="D33" s="23"/>
      <c r="E33" s="8">
        <f>E15+E18+E20+E22</f>
        <v>32748.659</v>
      </c>
      <c r="F33" s="8">
        <f>F15+F18+F20+F22</f>
        <v>30495.773000000001</v>
      </c>
      <c r="G33" s="8">
        <f t="shared" ref="G33" si="4">G15+G18+G20</f>
        <v>22705.253000000001</v>
      </c>
    </row>
    <row r="34" spans="1:7" ht="15.75" x14ac:dyDescent="0.25">
      <c r="A34" s="24"/>
      <c r="B34" s="25"/>
      <c r="C34" s="26"/>
      <c r="D34" s="27"/>
      <c r="E34" s="27"/>
      <c r="F34" s="27"/>
    </row>
    <row r="35" spans="1:7" s="11" customFormat="1" ht="28.5" customHeight="1" x14ac:dyDescent="0.25">
      <c r="A35" s="55" t="s">
        <v>122</v>
      </c>
      <c r="B35" s="55"/>
      <c r="D35" s="10" t="s">
        <v>44</v>
      </c>
    </row>
  </sheetData>
  <mergeCells count="26">
    <mergeCell ref="A35:B35"/>
    <mergeCell ref="A9:A12"/>
    <mergeCell ref="B9:B12"/>
    <mergeCell ref="E9:E12"/>
    <mergeCell ref="F9:F12"/>
    <mergeCell ref="B32:B33"/>
    <mergeCell ref="A32:A33"/>
    <mergeCell ref="A19:A20"/>
    <mergeCell ref="B19:B20"/>
    <mergeCell ref="D19:D20"/>
    <mergeCell ref="B14:B15"/>
    <mergeCell ref="D14:D15"/>
    <mergeCell ref="A21:A22"/>
    <mergeCell ref="B21:B22"/>
    <mergeCell ref="D21:D22"/>
    <mergeCell ref="F3:G3"/>
    <mergeCell ref="D9:D12"/>
    <mergeCell ref="A14:A15"/>
    <mergeCell ref="D17:D18"/>
    <mergeCell ref="A7:G7"/>
    <mergeCell ref="A6:G6"/>
    <mergeCell ref="G9:G12"/>
    <mergeCell ref="C9:C12"/>
    <mergeCell ref="A17:A18"/>
    <mergeCell ref="B17:B18"/>
    <mergeCell ref="F4:G4"/>
  </mergeCells>
  <phoneticPr fontId="12" type="noConversion"/>
  <pageMargins left="0.70866141732283472" right="0.70866141732283472" top="0.74803149606299213" bottom="0.55118110236220474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4"/>
  <sheetViews>
    <sheetView topLeftCell="A13" zoomScaleNormal="100" workbookViewId="0">
      <selection activeCell="I42" sqref="I42"/>
    </sheetView>
  </sheetViews>
  <sheetFormatPr defaultRowHeight="15" x14ac:dyDescent="0.25"/>
  <cols>
    <col min="2" max="2" width="92.140625" customWidth="1"/>
    <col min="3" max="3" width="15.28515625" customWidth="1"/>
    <col min="4" max="4" width="16.28515625" customWidth="1"/>
    <col min="5" max="5" width="17.28515625" customWidth="1"/>
    <col min="6" max="6" width="17.5703125" customWidth="1"/>
    <col min="7" max="7" width="17.28515625" customWidth="1"/>
    <col min="8" max="8" width="10.140625" customWidth="1"/>
  </cols>
  <sheetData>
    <row r="1" spans="1:8" x14ac:dyDescent="0.25">
      <c r="A1" s="2"/>
    </row>
    <row r="2" spans="1:8" ht="15.75" x14ac:dyDescent="0.25">
      <c r="A2" s="2"/>
      <c r="D2" s="10"/>
      <c r="E2" s="10"/>
      <c r="F2" s="10" t="s">
        <v>65</v>
      </c>
    </row>
    <row r="3" spans="1:8" ht="32.25" customHeight="1" x14ac:dyDescent="0.25">
      <c r="A3" s="2"/>
      <c r="D3" s="29"/>
      <c r="E3" s="29"/>
      <c r="F3" s="59" t="s">
        <v>130</v>
      </c>
      <c r="G3" s="59"/>
      <c r="H3" s="29"/>
    </row>
    <row r="4" spans="1:8" ht="15.75" x14ac:dyDescent="0.25">
      <c r="A4" s="2"/>
      <c r="D4" s="30"/>
      <c r="E4" s="30"/>
      <c r="F4" s="54" t="s">
        <v>131</v>
      </c>
      <c r="G4" s="54"/>
    </row>
    <row r="5" spans="1:8" ht="15.75" x14ac:dyDescent="0.25">
      <c r="A5" s="1"/>
    </row>
    <row r="6" spans="1:8" ht="18.75" x14ac:dyDescent="0.25">
      <c r="A6" s="60" t="s">
        <v>66</v>
      </c>
      <c r="B6" s="60"/>
      <c r="C6" s="60"/>
      <c r="D6" s="60"/>
      <c r="E6" s="60"/>
      <c r="F6" s="60"/>
      <c r="G6" s="60"/>
    </row>
    <row r="7" spans="1:8" ht="45.75" customHeight="1" x14ac:dyDescent="0.25">
      <c r="A7" s="61" t="s">
        <v>100</v>
      </c>
      <c r="B7" s="61"/>
      <c r="C7" s="61"/>
      <c r="D7" s="61"/>
      <c r="E7" s="61"/>
      <c r="F7" s="61"/>
      <c r="G7" s="61"/>
    </row>
    <row r="8" spans="1:8" ht="19.5" thickBot="1" x14ac:dyDescent="0.3">
      <c r="A8" s="3"/>
    </row>
    <row r="9" spans="1:8" ht="15.75" customHeight="1" x14ac:dyDescent="0.25">
      <c r="A9" s="56" t="s">
        <v>0</v>
      </c>
      <c r="B9" s="56" t="s">
        <v>1</v>
      </c>
      <c r="C9" s="56" t="s">
        <v>60</v>
      </c>
      <c r="D9" s="56" t="s">
        <v>99</v>
      </c>
      <c r="E9" s="56" t="s">
        <v>89</v>
      </c>
      <c r="F9" s="56" t="s">
        <v>90</v>
      </c>
      <c r="G9" s="56" t="s">
        <v>91</v>
      </c>
    </row>
    <row r="10" spans="1:8" ht="15" customHeight="1" x14ac:dyDescent="0.25">
      <c r="A10" s="57"/>
      <c r="B10" s="57"/>
      <c r="C10" s="57"/>
      <c r="D10" s="57"/>
      <c r="E10" s="57"/>
      <c r="F10" s="57"/>
      <c r="G10" s="57"/>
    </row>
    <row r="11" spans="1:8" ht="15" customHeight="1" x14ac:dyDescent="0.25">
      <c r="A11" s="57"/>
      <c r="B11" s="57"/>
      <c r="C11" s="57"/>
      <c r="D11" s="57"/>
      <c r="E11" s="57"/>
      <c r="F11" s="57"/>
      <c r="G11" s="57"/>
    </row>
    <row r="12" spans="1:8" ht="18" customHeight="1" thickBot="1" x14ac:dyDescent="0.3">
      <c r="A12" s="58"/>
      <c r="B12" s="58"/>
      <c r="C12" s="58"/>
      <c r="D12" s="58"/>
      <c r="E12" s="58"/>
      <c r="F12" s="58"/>
      <c r="G12" s="58"/>
    </row>
    <row r="13" spans="1:8" ht="28.5" customHeight="1" thickTop="1" x14ac:dyDescent="0.25">
      <c r="A13" s="5" t="s">
        <v>2</v>
      </c>
      <c r="B13" s="6" t="s">
        <v>67</v>
      </c>
      <c r="C13" s="6"/>
      <c r="D13" s="6"/>
      <c r="E13" s="8"/>
      <c r="F13" s="8"/>
      <c r="G13" s="8"/>
    </row>
    <row r="14" spans="1:8" ht="30" customHeight="1" x14ac:dyDescent="0.25">
      <c r="A14" s="62" t="s">
        <v>21</v>
      </c>
      <c r="B14" s="66" t="s">
        <v>68</v>
      </c>
      <c r="C14" s="23" t="s">
        <v>61</v>
      </c>
      <c r="D14" s="74">
        <v>97831.854000000007</v>
      </c>
      <c r="E14" s="7">
        <v>6520</v>
      </c>
      <c r="F14" s="7">
        <v>6520</v>
      </c>
      <c r="G14" s="7">
        <v>6516.3819999999996</v>
      </c>
    </row>
    <row r="15" spans="1:8" ht="25.5" customHeight="1" x14ac:dyDescent="0.25">
      <c r="A15" s="63"/>
      <c r="B15" s="67"/>
      <c r="C15" s="23" t="s">
        <v>62</v>
      </c>
      <c r="D15" s="75"/>
      <c r="E15" s="7">
        <f>32600-6520</f>
        <v>26080</v>
      </c>
      <c r="F15" s="7">
        <f>32600-6520</f>
        <v>26080</v>
      </c>
      <c r="G15" s="7">
        <f>32581.912-6516.382</f>
        <v>26065.53</v>
      </c>
    </row>
    <row r="16" spans="1:8" ht="54.75" customHeight="1" x14ac:dyDescent="0.25">
      <c r="A16" s="4" t="s">
        <v>22</v>
      </c>
      <c r="B16" s="36" t="s">
        <v>69</v>
      </c>
      <c r="C16" s="23" t="s">
        <v>61</v>
      </c>
      <c r="D16" s="35">
        <v>45705.311000000002</v>
      </c>
      <c r="E16" s="35">
        <v>0</v>
      </c>
      <c r="F16" s="35">
        <v>22900</v>
      </c>
      <c r="G16" s="35">
        <v>22900</v>
      </c>
      <c r="H16" s="47"/>
    </row>
    <row r="17" spans="1:8" ht="52.5" customHeight="1" x14ac:dyDescent="0.25">
      <c r="A17" s="4" t="s">
        <v>23</v>
      </c>
      <c r="B17" s="36" t="s">
        <v>129</v>
      </c>
      <c r="C17" s="23" t="s">
        <v>61</v>
      </c>
      <c r="D17" s="35">
        <v>18000</v>
      </c>
      <c r="E17" s="35">
        <v>3500</v>
      </c>
      <c r="F17" s="35">
        <v>3500</v>
      </c>
      <c r="G17" s="35">
        <v>0</v>
      </c>
    </row>
    <row r="18" spans="1:8" ht="66.75" customHeight="1" x14ac:dyDescent="0.25">
      <c r="A18" s="4" t="s">
        <v>24</v>
      </c>
      <c r="B18" s="36" t="s">
        <v>95</v>
      </c>
      <c r="C18" s="23" t="s">
        <v>61</v>
      </c>
      <c r="D18" s="35">
        <v>11534.234</v>
      </c>
      <c r="E18" s="35">
        <v>0</v>
      </c>
      <c r="F18" s="35">
        <v>5000</v>
      </c>
      <c r="G18" s="35">
        <v>5000</v>
      </c>
      <c r="H18" s="47"/>
    </row>
    <row r="19" spans="1:8" ht="49.5" customHeight="1" x14ac:dyDescent="0.25">
      <c r="A19" s="4" t="s">
        <v>25</v>
      </c>
      <c r="B19" s="49" t="s">
        <v>112</v>
      </c>
      <c r="C19" s="31" t="s">
        <v>61</v>
      </c>
      <c r="D19" s="50">
        <v>4907.7160000000003</v>
      </c>
      <c r="E19" s="35">
        <v>5000</v>
      </c>
      <c r="F19" s="35">
        <v>0</v>
      </c>
      <c r="G19" s="35">
        <v>0</v>
      </c>
    </row>
    <row r="20" spans="1:8" ht="29.25" customHeight="1" x14ac:dyDescent="0.25">
      <c r="A20" s="62" t="s">
        <v>26</v>
      </c>
      <c r="B20" s="66" t="s">
        <v>96</v>
      </c>
      <c r="C20" s="23" t="s">
        <v>61</v>
      </c>
      <c r="D20" s="72">
        <v>115008.92200000001</v>
      </c>
      <c r="E20" s="51">
        <v>5250</v>
      </c>
      <c r="F20" s="35">
        <v>6500</v>
      </c>
      <c r="G20" s="51">
        <v>6500</v>
      </c>
      <c r="H20" s="47"/>
    </row>
    <row r="21" spans="1:8" ht="27.75" customHeight="1" x14ac:dyDescent="0.25">
      <c r="A21" s="63"/>
      <c r="B21" s="67"/>
      <c r="C21" s="23" t="s">
        <v>62</v>
      </c>
      <c r="D21" s="73"/>
      <c r="E21" s="51">
        <v>15750</v>
      </c>
      <c r="F21" s="35">
        <v>25200</v>
      </c>
      <c r="G21" s="51">
        <v>25200</v>
      </c>
    </row>
    <row r="22" spans="1:8" ht="36.75" customHeight="1" x14ac:dyDescent="0.25">
      <c r="A22" s="62" t="s">
        <v>27</v>
      </c>
      <c r="B22" s="66" t="s">
        <v>70</v>
      </c>
      <c r="C22" s="23" t="s">
        <v>61</v>
      </c>
      <c r="D22" s="72">
        <v>99703.138000000006</v>
      </c>
      <c r="E22" s="51">
        <v>6600</v>
      </c>
      <c r="F22" s="78">
        <v>6600</v>
      </c>
      <c r="G22" s="51">
        <v>6600</v>
      </c>
    </row>
    <row r="23" spans="1:8" ht="26.25" customHeight="1" x14ac:dyDescent="0.25">
      <c r="A23" s="63"/>
      <c r="B23" s="67"/>
      <c r="C23" s="23" t="s">
        <v>62</v>
      </c>
      <c r="D23" s="73"/>
      <c r="E23" s="35">
        <v>26400</v>
      </c>
      <c r="F23" s="35">
        <v>26400</v>
      </c>
      <c r="G23" s="35">
        <v>26400</v>
      </c>
    </row>
    <row r="24" spans="1:8" ht="35.25" customHeight="1" x14ac:dyDescent="0.25">
      <c r="A24" s="62" t="s">
        <v>28</v>
      </c>
      <c r="B24" s="66" t="s">
        <v>94</v>
      </c>
      <c r="C24" s="23" t="s">
        <v>61</v>
      </c>
      <c r="D24" s="72">
        <v>34056.732000000004</v>
      </c>
      <c r="E24" s="35">
        <v>2160</v>
      </c>
      <c r="F24" s="35">
        <v>2160</v>
      </c>
      <c r="G24" s="35">
        <v>2180</v>
      </c>
    </row>
    <row r="25" spans="1:8" ht="29.25" customHeight="1" x14ac:dyDescent="0.25">
      <c r="A25" s="63"/>
      <c r="B25" s="67"/>
      <c r="C25" s="23" t="s">
        <v>62</v>
      </c>
      <c r="D25" s="73"/>
      <c r="E25" s="35">
        <v>8640</v>
      </c>
      <c r="F25" s="35">
        <v>8640</v>
      </c>
      <c r="G25" s="35">
        <v>8720</v>
      </c>
    </row>
    <row r="26" spans="1:8" ht="53.25" customHeight="1" x14ac:dyDescent="0.25">
      <c r="A26" s="4" t="s">
        <v>113</v>
      </c>
      <c r="B26" s="36" t="s">
        <v>126</v>
      </c>
      <c r="C26" s="31" t="s">
        <v>61</v>
      </c>
      <c r="D26" s="35">
        <v>7694.4129999999996</v>
      </c>
      <c r="E26" s="35">
        <v>566</v>
      </c>
      <c r="F26" s="35">
        <v>7700</v>
      </c>
      <c r="G26" s="35">
        <v>0</v>
      </c>
      <c r="H26" s="47"/>
    </row>
    <row r="27" spans="1:8" ht="85.5" customHeight="1" x14ac:dyDescent="0.25">
      <c r="A27" s="4" t="s">
        <v>114</v>
      </c>
      <c r="B27" s="36" t="s">
        <v>128</v>
      </c>
      <c r="C27" s="31" t="s">
        <v>61</v>
      </c>
      <c r="D27" s="35">
        <v>5060.8140000000003</v>
      </c>
      <c r="E27" s="35">
        <v>365</v>
      </c>
      <c r="F27" s="35">
        <v>5100</v>
      </c>
      <c r="G27" s="35">
        <v>0</v>
      </c>
      <c r="H27" s="47"/>
    </row>
    <row r="28" spans="1:8" ht="55.5" customHeight="1" x14ac:dyDescent="0.25">
      <c r="A28" s="4" t="s">
        <v>121</v>
      </c>
      <c r="B28" s="45" t="s">
        <v>127</v>
      </c>
      <c r="C28" s="31" t="s">
        <v>61</v>
      </c>
      <c r="D28" s="35">
        <v>6135.9070000000002</v>
      </c>
      <c r="E28" s="35">
        <v>600</v>
      </c>
      <c r="F28" s="35">
        <v>6200</v>
      </c>
      <c r="G28" s="35">
        <v>0</v>
      </c>
      <c r="H28" s="47"/>
    </row>
    <row r="29" spans="1:8" ht="20.25" customHeight="1" x14ac:dyDescent="0.25">
      <c r="A29" s="4"/>
      <c r="B29" s="6" t="s">
        <v>64</v>
      </c>
      <c r="C29" s="6"/>
      <c r="D29" s="6"/>
      <c r="E29" s="8">
        <f>SUM(E14:E28)</f>
        <v>107431</v>
      </c>
      <c r="F29" s="8">
        <f t="shared" ref="F29:G29" si="0">SUM(F14:F28)</f>
        <v>158500</v>
      </c>
      <c r="G29" s="8">
        <f t="shared" si="0"/>
        <v>136081.91200000001</v>
      </c>
    </row>
    <row r="30" spans="1:8" ht="31.5" x14ac:dyDescent="0.25">
      <c r="A30" s="70"/>
      <c r="B30" s="68"/>
      <c r="C30" s="5" t="s">
        <v>61</v>
      </c>
      <c r="D30" s="23"/>
      <c r="E30" s="8">
        <f>E29-E31</f>
        <v>30561</v>
      </c>
      <c r="F30" s="8">
        <f t="shared" ref="F30:G30" si="1">F29-F31</f>
        <v>72180</v>
      </c>
      <c r="G30" s="8">
        <f t="shared" si="1"/>
        <v>49696.382000000012</v>
      </c>
    </row>
    <row r="31" spans="1:8" ht="19.5" customHeight="1" x14ac:dyDescent="0.25">
      <c r="A31" s="71"/>
      <c r="B31" s="69"/>
      <c r="C31" s="5" t="s">
        <v>62</v>
      </c>
      <c r="D31" s="23"/>
      <c r="E31" s="8">
        <f>E15+E21+E23+E25</f>
        <v>76870</v>
      </c>
      <c r="F31" s="8">
        <f>F15+F21+F23+F25</f>
        <v>86320</v>
      </c>
      <c r="G31" s="8">
        <f>G15+G21+G23+G25</f>
        <v>86385.53</v>
      </c>
    </row>
    <row r="32" spans="1:8" ht="15.75" x14ac:dyDescent="0.25">
      <c r="A32" s="24"/>
      <c r="B32" s="25"/>
      <c r="C32" s="26"/>
      <c r="D32" s="27"/>
      <c r="E32" s="27"/>
      <c r="F32" s="27"/>
    </row>
    <row r="33" spans="1:12" s="11" customFormat="1" ht="28.5" customHeight="1" x14ac:dyDescent="0.25">
      <c r="A33" s="55" t="s">
        <v>122</v>
      </c>
      <c r="B33" s="55"/>
      <c r="D33" s="10" t="s">
        <v>44</v>
      </c>
      <c r="L33"/>
    </row>
    <row r="34" spans="1:12" ht="15.75" x14ac:dyDescent="0.25">
      <c r="L34" s="11"/>
    </row>
  </sheetData>
  <mergeCells count="26">
    <mergeCell ref="F3:G3"/>
    <mergeCell ref="A6:G6"/>
    <mergeCell ref="A7:G7"/>
    <mergeCell ref="A33:B33"/>
    <mergeCell ref="G9:G12"/>
    <mergeCell ref="A30:A31"/>
    <mergeCell ref="B30:B31"/>
    <mergeCell ref="A9:A12"/>
    <mergeCell ref="B9:B12"/>
    <mergeCell ref="C9:C12"/>
    <mergeCell ref="E9:E12"/>
    <mergeCell ref="F9:F12"/>
    <mergeCell ref="D9:D12"/>
    <mergeCell ref="D20:D21"/>
    <mergeCell ref="B20:B21"/>
    <mergeCell ref="A20:A21"/>
    <mergeCell ref="A24:A25"/>
    <mergeCell ref="B24:B25"/>
    <mergeCell ref="D24:D25"/>
    <mergeCell ref="F4:G4"/>
    <mergeCell ref="A14:A15"/>
    <mergeCell ref="B14:B15"/>
    <mergeCell ref="D14:D15"/>
    <mergeCell ref="B22:B23"/>
    <mergeCell ref="A22:A23"/>
    <mergeCell ref="D22:D23"/>
  </mergeCells>
  <phoneticPr fontId="12" type="noConversion"/>
  <pageMargins left="0.51181102362204722" right="0.31496062992125984" top="0.55118110236220474" bottom="0.35433070866141736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0"/>
  <sheetViews>
    <sheetView tabSelected="1" topLeftCell="A14" zoomScaleNormal="100" workbookViewId="0">
      <selection activeCell="N21" sqref="N21"/>
    </sheetView>
  </sheetViews>
  <sheetFormatPr defaultRowHeight="15" x14ac:dyDescent="0.25"/>
  <cols>
    <col min="2" max="2" width="92.140625" customWidth="1"/>
    <col min="3" max="3" width="15.28515625" customWidth="1"/>
    <col min="4" max="4" width="16.28515625" customWidth="1"/>
    <col min="5" max="7" width="17.5703125" customWidth="1"/>
    <col min="8" max="8" width="10.140625" bestFit="1" customWidth="1"/>
  </cols>
  <sheetData>
    <row r="1" spans="1:7" x14ac:dyDescent="0.25">
      <c r="A1" s="2"/>
    </row>
    <row r="2" spans="1:7" ht="15.75" x14ac:dyDescent="0.25">
      <c r="A2" s="2"/>
      <c r="D2" s="10"/>
      <c r="E2" s="10" t="s">
        <v>77</v>
      </c>
    </row>
    <row r="3" spans="1:7" ht="33.75" customHeight="1" x14ac:dyDescent="0.25">
      <c r="A3" s="2"/>
      <c r="D3" s="28"/>
      <c r="E3" s="59" t="s">
        <v>130</v>
      </c>
      <c r="F3" s="59"/>
    </row>
    <row r="4" spans="1:7" ht="15.75" x14ac:dyDescent="0.25">
      <c r="A4" s="2"/>
      <c r="D4" s="10"/>
      <c r="E4" s="54" t="s">
        <v>131</v>
      </c>
      <c r="F4" s="54"/>
    </row>
    <row r="5" spans="1:7" ht="15.75" x14ac:dyDescent="0.25">
      <c r="A5" s="1"/>
    </row>
    <row r="6" spans="1:7" ht="18.75" x14ac:dyDescent="0.25">
      <c r="A6" s="60" t="s">
        <v>71</v>
      </c>
      <c r="B6" s="60"/>
      <c r="C6" s="60"/>
      <c r="D6" s="60"/>
      <c r="E6" s="60"/>
      <c r="F6" s="60"/>
      <c r="G6" s="60"/>
    </row>
    <row r="7" spans="1:7" ht="45.75" customHeight="1" x14ac:dyDescent="0.25">
      <c r="A7" s="61" t="s">
        <v>100</v>
      </c>
      <c r="B7" s="61"/>
      <c r="C7" s="61"/>
      <c r="D7" s="61"/>
      <c r="E7" s="61"/>
      <c r="F7" s="61"/>
      <c r="G7" s="61"/>
    </row>
    <row r="8" spans="1:7" ht="19.5" thickBot="1" x14ac:dyDescent="0.3">
      <c r="A8" s="3"/>
    </row>
    <row r="9" spans="1:7" ht="15.75" customHeight="1" x14ac:dyDescent="0.25">
      <c r="A9" s="56" t="s">
        <v>0</v>
      </c>
      <c r="B9" s="56" t="s">
        <v>1</v>
      </c>
      <c r="C9" s="56" t="s">
        <v>60</v>
      </c>
      <c r="D9" s="56" t="s">
        <v>99</v>
      </c>
      <c r="E9" s="56" t="s">
        <v>98</v>
      </c>
      <c r="F9" s="56" t="s">
        <v>90</v>
      </c>
      <c r="G9" s="56" t="s">
        <v>91</v>
      </c>
    </row>
    <row r="10" spans="1:7" ht="15" customHeight="1" x14ac:dyDescent="0.25">
      <c r="A10" s="57"/>
      <c r="B10" s="57"/>
      <c r="C10" s="57"/>
      <c r="D10" s="57"/>
      <c r="E10" s="57"/>
      <c r="F10" s="57"/>
      <c r="G10" s="57"/>
    </row>
    <row r="11" spans="1:7" ht="15" customHeight="1" x14ac:dyDescent="0.25">
      <c r="A11" s="57"/>
      <c r="B11" s="57"/>
      <c r="C11" s="57"/>
      <c r="D11" s="57"/>
      <c r="E11" s="57"/>
      <c r="F11" s="57"/>
      <c r="G11" s="57"/>
    </row>
    <row r="12" spans="1:7" ht="18" customHeight="1" thickBot="1" x14ac:dyDescent="0.3">
      <c r="A12" s="58"/>
      <c r="B12" s="58"/>
      <c r="C12" s="58"/>
      <c r="D12" s="58"/>
      <c r="E12" s="58"/>
      <c r="F12" s="58"/>
      <c r="G12" s="58"/>
    </row>
    <row r="13" spans="1:7" ht="28.5" customHeight="1" thickTop="1" x14ac:dyDescent="0.25">
      <c r="A13" s="5" t="s">
        <v>2</v>
      </c>
      <c r="B13" s="6" t="s">
        <v>72</v>
      </c>
      <c r="C13" s="6"/>
      <c r="D13" s="6"/>
      <c r="E13" s="8"/>
      <c r="F13" s="8"/>
      <c r="G13" s="8"/>
    </row>
    <row r="14" spans="1:7" ht="31.5" x14ac:dyDescent="0.25">
      <c r="A14" s="4" t="s">
        <v>21</v>
      </c>
      <c r="B14" s="36" t="s">
        <v>73</v>
      </c>
      <c r="C14" s="23" t="s">
        <v>61</v>
      </c>
      <c r="D14" s="44">
        <v>12420</v>
      </c>
      <c r="E14" s="7">
        <v>0</v>
      </c>
      <c r="F14" s="7">
        <v>12420</v>
      </c>
      <c r="G14" s="7">
        <v>0</v>
      </c>
    </row>
    <row r="15" spans="1:7" ht="31.5" x14ac:dyDescent="0.25">
      <c r="A15" s="4" t="s">
        <v>22</v>
      </c>
      <c r="B15" s="36" t="s">
        <v>76</v>
      </c>
      <c r="C15" s="23" t="s">
        <v>61</v>
      </c>
      <c r="D15" s="44">
        <v>39886.737999999998</v>
      </c>
      <c r="E15" s="7">
        <v>18500</v>
      </c>
      <c r="F15" s="7">
        <v>0</v>
      </c>
      <c r="G15" s="7">
        <v>0</v>
      </c>
    </row>
    <row r="16" spans="1:7" ht="47.25" x14ac:dyDescent="0.25">
      <c r="A16" s="4" t="s">
        <v>23</v>
      </c>
      <c r="B16" s="36" t="s">
        <v>74</v>
      </c>
      <c r="C16" s="23" t="s">
        <v>61</v>
      </c>
      <c r="D16" s="44">
        <v>6697.27</v>
      </c>
      <c r="E16" s="44">
        <v>6697.27</v>
      </c>
      <c r="F16" s="7">
        <v>0</v>
      </c>
      <c r="G16" s="7">
        <v>0</v>
      </c>
    </row>
    <row r="17" spans="1:11" ht="53.25" customHeight="1" x14ac:dyDescent="0.25">
      <c r="A17" s="4" t="s">
        <v>24</v>
      </c>
      <c r="B17" s="36" t="s">
        <v>75</v>
      </c>
      <c r="C17" s="23" t="s">
        <v>61</v>
      </c>
      <c r="D17" s="44">
        <v>6003.1850000000004</v>
      </c>
      <c r="E17" s="44">
        <v>0</v>
      </c>
      <c r="F17" s="7">
        <v>6100</v>
      </c>
      <c r="G17" s="7">
        <v>0</v>
      </c>
    </row>
    <row r="18" spans="1:11" ht="31.5" x14ac:dyDescent="0.25">
      <c r="A18" s="62" t="s">
        <v>25</v>
      </c>
      <c r="B18" s="66" t="s">
        <v>97</v>
      </c>
      <c r="C18" s="31" t="s">
        <v>61</v>
      </c>
      <c r="D18" s="76">
        <v>3500</v>
      </c>
      <c r="E18" s="35">
        <v>700</v>
      </c>
      <c r="F18" s="7">
        <v>0</v>
      </c>
      <c r="G18" s="7">
        <v>0</v>
      </c>
    </row>
    <row r="19" spans="1:11" ht="25.5" customHeight="1" x14ac:dyDescent="0.25">
      <c r="A19" s="63"/>
      <c r="B19" s="67"/>
      <c r="C19" s="31" t="s">
        <v>62</v>
      </c>
      <c r="D19" s="77"/>
      <c r="E19" s="35">
        <v>2800</v>
      </c>
      <c r="F19" s="7">
        <v>0</v>
      </c>
      <c r="G19" s="7">
        <v>0</v>
      </c>
    </row>
    <row r="20" spans="1:11" ht="34.5" customHeight="1" x14ac:dyDescent="0.25">
      <c r="A20" s="4" t="s">
        <v>26</v>
      </c>
      <c r="B20" s="36" t="s">
        <v>117</v>
      </c>
      <c r="C20" s="31" t="s">
        <v>61</v>
      </c>
      <c r="D20" s="46">
        <v>517.35400000000004</v>
      </c>
      <c r="E20" s="46">
        <v>550</v>
      </c>
      <c r="F20" s="7">
        <v>0</v>
      </c>
      <c r="G20" s="7">
        <v>0</v>
      </c>
    </row>
    <row r="21" spans="1:11" ht="35.25" customHeight="1" x14ac:dyDescent="0.25">
      <c r="A21" s="4" t="s">
        <v>27</v>
      </c>
      <c r="B21" s="36" t="s">
        <v>118</v>
      </c>
      <c r="C21" s="31" t="s">
        <v>61</v>
      </c>
      <c r="D21" s="46">
        <v>292.346</v>
      </c>
      <c r="E21" s="46">
        <v>800</v>
      </c>
      <c r="F21" s="35">
        <v>0</v>
      </c>
      <c r="G21" s="7">
        <v>0</v>
      </c>
      <c r="H21" s="47"/>
      <c r="I21" s="48"/>
    </row>
    <row r="22" spans="1:11" ht="37.5" customHeight="1" x14ac:dyDescent="0.25">
      <c r="A22" s="4" t="s">
        <v>28</v>
      </c>
      <c r="B22" s="36" t="s">
        <v>119</v>
      </c>
      <c r="C22" s="31" t="s">
        <v>61</v>
      </c>
      <c r="D22" s="46">
        <v>252.80699999999999</v>
      </c>
      <c r="E22" s="46">
        <v>300</v>
      </c>
      <c r="F22" s="35">
        <v>0</v>
      </c>
      <c r="G22" s="7">
        <v>0</v>
      </c>
    </row>
    <row r="23" spans="1:11" ht="67.5" customHeight="1" x14ac:dyDescent="0.25">
      <c r="A23" s="4" t="s">
        <v>113</v>
      </c>
      <c r="B23" s="36" t="s">
        <v>120</v>
      </c>
      <c r="C23" s="31" t="s">
        <v>61</v>
      </c>
      <c r="D23" s="46">
        <v>1766.6</v>
      </c>
      <c r="E23" s="35">
        <v>2000</v>
      </c>
      <c r="F23" s="35">
        <v>0</v>
      </c>
      <c r="G23" s="7">
        <v>0</v>
      </c>
    </row>
    <row r="24" spans="1:11" ht="36.75" customHeight="1" x14ac:dyDescent="0.25">
      <c r="A24" s="4" t="s">
        <v>114</v>
      </c>
      <c r="B24" s="36" t="s">
        <v>123</v>
      </c>
      <c r="C24" s="31" t="s">
        <v>61</v>
      </c>
      <c r="D24" s="46"/>
      <c r="E24" s="35">
        <v>800</v>
      </c>
      <c r="F24" s="35">
        <v>0</v>
      </c>
      <c r="G24" s="7">
        <v>0</v>
      </c>
    </row>
    <row r="25" spans="1:11" ht="36.75" customHeight="1" x14ac:dyDescent="0.25">
      <c r="A25" s="4" t="s">
        <v>121</v>
      </c>
      <c r="B25" s="36" t="s">
        <v>125</v>
      </c>
      <c r="C25" s="31" t="s">
        <v>61</v>
      </c>
      <c r="D25" s="46"/>
      <c r="E25" s="35">
        <v>1350</v>
      </c>
      <c r="F25" s="35">
        <v>0</v>
      </c>
      <c r="G25" s="7">
        <v>0</v>
      </c>
      <c r="H25" s="47"/>
    </row>
    <row r="26" spans="1:11" ht="15.75" x14ac:dyDescent="0.25">
      <c r="A26" s="4"/>
      <c r="B26" s="6" t="s">
        <v>64</v>
      </c>
      <c r="C26" s="6"/>
      <c r="D26" s="6"/>
      <c r="E26" s="8">
        <f>SUM(E14:E25)</f>
        <v>34497.270000000004</v>
      </c>
      <c r="F26" s="8">
        <f>SUM(F14:F25)</f>
        <v>18520</v>
      </c>
      <c r="G26" s="8">
        <f>SUM(G14:G25)</f>
        <v>0</v>
      </c>
    </row>
    <row r="27" spans="1:11" ht="31.5" x14ac:dyDescent="0.25">
      <c r="A27" s="70"/>
      <c r="B27" s="68"/>
      <c r="C27" s="5" t="s">
        <v>61</v>
      </c>
      <c r="D27" s="43"/>
      <c r="E27" s="8">
        <f>E26-E28</f>
        <v>31697.270000000004</v>
      </c>
      <c r="F27" s="8">
        <f t="shared" ref="F27:G27" si="0">F26-F28</f>
        <v>18520</v>
      </c>
      <c r="G27" s="8">
        <f t="shared" si="0"/>
        <v>0</v>
      </c>
    </row>
    <row r="28" spans="1:11" ht="15.75" x14ac:dyDescent="0.25">
      <c r="A28" s="71"/>
      <c r="B28" s="69"/>
      <c r="C28" s="5" t="s">
        <v>62</v>
      </c>
      <c r="D28" s="43"/>
      <c r="E28" s="8">
        <f>E19</f>
        <v>2800</v>
      </c>
      <c r="F28" s="8">
        <v>0</v>
      </c>
      <c r="G28" s="8">
        <v>0</v>
      </c>
    </row>
    <row r="29" spans="1:11" s="11" customFormat="1" ht="28.5" customHeight="1" x14ac:dyDescent="0.25">
      <c r="A29" s="24"/>
      <c r="B29" s="25"/>
      <c r="C29" s="26"/>
      <c r="D29" s="27"/>
      <c r="E29" s="27"/>
      <c r="F29" s="27"/>
      <c r="G29"/>
      <c r="K29"/>
    </row>
    <row r="30" spans="1:11" ht="15.75" x14ac:dyDescent="0.25">
      <c r="A30" s="55" t="s">
        <v>122</v>
      </c>
      <c r="B30" s="55"/>
      <c r="C30" s="11"/>
      <c r="D30" s="10" t="s">
        <v>44</v>
      </c>
      <c r="E30" s="11"/>
      <c r="F30" s="11"/>
      <c r="G30" s="11"/>
      <c r="K30" s="11"/>
    </row>
  </sheetData>
  <mergeCells count="17">
    <mergeCell ref="A30:B30"/>
    <mergeCell ref="A9:A12"/>
    <mergeCell ref="B9:B12"/>
    <mergeCell ref="C9:C12"/>
    <mergeCell ref="E9:E12"/>
    <mergeCell ref="D9:D12"/>
    <mergeCell ref="A27:A28"/>
    <mergeCell ref="B27:B28"/>
    <mergeCell ref="A18:A19"/>
    <mergeCell ref="B18:B19"/>
    <mergeCell ref="D18:D19"/>
    <mergeCell ref="E3:F3"/>
    <mergeCell ref="E4:F4"/>
    <mergeCell ref="A7:G7"/>
    <mergeCell ref="A6:G6"/>
    <mergeCell ref="G9:G12"/>
    <mergeCell ref="F9:F12"/>
  </mergeCells>
  <phoneticPr fontId="12" type="noConversion"/>
  <pageMargins left="0.51181102362204722" right="0.31496062992125984" top="7.874015748031496E-2" bottom="7.874015748031496E-2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7</vt:i4>
      </vt:variant>
    </vt:vector>
  </HeadingPairs>
  <TitlesOfParts>
    <vt:vector size="12" baseType="lpstr">
      <vt:lpstr>додаток 1</vt:lpstr>
      <vt:lpstr>додаток 2</vt:lpstr>
      <vt:lpstr>додаток 3 будівництво</vt:lpstr>
      <vt:lpstr> додаток 4 реконстр</vt:lpstr>
      <vt:lpstr> додаток 5 капремонт</vt:lpstr>
      <vt:lpstr>' додаток 4 реконстр'!_Hlk90471247</vt:lpstr>
      <vt:lpstr>' додаток 5 капремонт'!_Hlk90471247</vt:lpstr>
      <vt:lpstr>'додаток 2'!_Hlk90471247</vt:lpstr>
      <vt:lpstr>'додаток 3 будівництво'!_Hlk90471247</vt:lpstr>
      <vt:lpstr>' додаток 4 реконстр'!Заголовки_для_печати</vt:lpstr>
      <vt:lpstr>'додаток 2'!Заголовки_для_печати</vt:lpstr>
      <vt:lpstr>'додаток 3 будівництво'!Заголовки_для_печати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2025-11-28T11:55:43Z</cp:lastPrinted>
  <dcterms:created xsi:type="dcterms:W3CDTF">2015-06-05T18:17:20Z</dcterms:created>
  <dcterms:modified xsi:type="dcterms:W3CDTF">2025-11-28T11:55:48Z</dcterms:modified>
</cp:coreProperties>
</file>